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05" yWindow="90" windowWidth="18390" windowHeight="11760"/>
  </bookViews>
  <sheets>
    <sheet name="Nationaux H" sheetId="1" r:id="rId1"/>
    <sheet name="Nationales F" sheetId="4" r:id="rId2"/>
  </sheets>
  <calcPr calcId="145621"/>
</workbook>
</file>

<file path=xl/calcChain.xml><?xml version="1.0" encoding="utf-8"?>
<calcChain xmlns="http://schemas.openxmlformats.org/spreadsheetml/2006/main">
  <c r="C52" i="4" l="1"/>
  <c r="E35" i="4"/>
  <c r="D35" i="4"/>
  <c r="E17" i="4"/>
  <c r="D17" i="4"/>
  <c r="D160" i="1"/>
  <c r="C160" i="1"/>
  <c r="F133" i="1"/>
  <c r="E135" i="1"/>
  <c r="E102" i="1" l="1"/>
  <c r="F100" i="1"/>
  <c r="D99" i="1"/>
  <c r="D102" i="1" s="1"/>
  <c r="C99" i="1"/>
  <c r="F68" i="1"/>
  <c r="D68" i="1"/>
  <c r="H66" i="1"/>
  <c r="G66" i="1"/>
  <c r="E65" i="1"/>
  <c r="E68" i="1" s="1"/>
  <c r="C65" i="1"/>
  <c r="D162" i="1" l="1"/>
  <c r="D132" i="1"/>
  <c r="D135" i="1" s="1"/>
  <c r="C132" i="1"/>
  <c r="D56" i="1"/>
  <c r="E35" i="1"/>
  <c r="D35" i="1"/>
  <c r="E17" i="1"/>
  <c r="D17" i="1"/>
</calcChain>
</file>

<file path=xl/sharedStrings.xml><?xml version="1.0" encoding="utf-8"?>
<sst xmlns="http://schemas.openxmlformats.org/spreadsheetml/2006/main" count="198" uniqueCount="71">
  <si>
    <t>Benjamins</t>
  </si>
  <si>
    <t>Minimes 1 Nationaux</t>
  </si>
  <si>
    <t>Minimes 2 Nationaux</t>
  </si>
  <si>
    <t>Minimes 2 Challenge</t>
  </si>
  <si>
    <t>Minimes 1 Challenge</t>
  </si>
  <si>
    <t>Cadets 1 Nationaux</t>
  </si>
  <si>
    <t>Cadets 1 Challenge</t>
  </si>
  <si>
    <t>Cadets 2 Nationaux</t>
  </si>
  <si>
    <t>Cadets 2 Challenge</t>
  </si>
  <si>
    <t>Elite 2</t>
  </si>
  <si>
    <t>Restent au niveau national</t>
  </si>
  <si>
    <t>Descendent au niveau challenge</t>
  </si>
  <si>
    <t>Montent au niveau national ou Elite 2</t>
  </si>
  <si>
    <t>Juniors 1 Nationaux</t>
  </si>
  <si>
    <t>Juniors 2 Nationaux</t>
  </si>
  <si>
    <t>Juniors 1 Challenge</t>
  </si>
  <si>
    <t>Juniors 2 Challenge</t>
  </si>
  <si>
    <t>H 19-24 Nationaux</t>
  </si>
  <si>
    <t>H 19-24 Challenge</t>
  </si>
  <si>
    <t>X</t>
  </si>
  <si>
    <t>Y</t>
  </si>
  <si>
    <t>X + Y = 8</t>
  </si>
  <si>
    <t>Z</t>
  </si>
  <si>
    <t>H 25-29 Nationaux</t>
  </si>
  <si>
    <t>H 25-29 Challenge</t>
  </si>
  <si>
    <t>Effectif 2014</t>
  </si>
  <si>
    <t>H 19-24 Nationaux (1990)</t>
  </si>
  <si>
    <t>20 - Z</t>
  </si>
  <si>
    <t>12 - X + Z</t>
  </si>
  <si>
    <t>H 19-24 Nationaux (1991 -&gt; 95)</t>
  </si>
  <si>
    <t>33 - X + Z</t>
  </si>
  <si>
    <t>38 - Z</t>
  </si>
  <si>
    <t>H 19-24 Challenge (1990)</t>
  </si>
  <si>
    <t>H 25-29 Challenge (1985)</t>
  </si>
  <si>
    <t>H 30 + Nationaux</t>
  </si>
  <si>
    <t>H 30 + Challenge</t>
  </si>
  <si>
    <t>H 25-29 Nationaux (1986 -&gt; 89)</t>
  </si>
  <si>
    <t>H 25-29 Nationaux (1985)</t>
  </si>
  <si>
    <t>X + Y = 3</t>
  </si>
  <si>
    <t>H 30+ Challenge</t>
  </si>
  <si>
    <t>Y = 0 à 3</t>
  </si>
  <si>
    <t>27 - Z</t>
  </si>
  <si>
    <t>9 - X + Z</t>
  </si>
  <si>
    <t>MINIMES H NATIONAUX 2015 - Effectif cible : 64</t>
  </si>
  <si>
    <t>CADETS H NATIONAUX 2015 - Effectif cible : 64</t>
  </si>
  <si>
    <t>JUNIORS H NATIONAUX 2015 - Effectif cible : 64</t>
  </si>
  <si>
    <t>H 19-24 NATIONAUX 2015 - Effectif cible : 70</t>
  </si>
  <si>
    <t>16 - Y</t>
  </si>
  <si>
    <t>H 25-29 NATIONAUX - Effectif cible 48</t>
  </si>
  <si>
    <t>H 25-29 Challenge (1986 -&gt; 89)</t>
  </si>
  <si>
    <t>H 30 + NATIONAUX - Effectif cible 48</t>
  </si>
  <si>
    <t>SIMULATION (cliquer sur le signe + à gauche)</t>
  </si>
  <si>
    <t>2 - Y</t>
  </si>
  <si>
    <t>32 - Y</t>
  </si>
  <si>
    <t>22 - X + Y</t>
  </si>
  <si>
    <t>Benjamines</t>
  </si>
  <si>
    <t>MINIMES F NATIONALES 2015 - Effectif cible : 32</t>
  </si>
  <si>
    <t>Minimes 1 nationales</t>
  </si>
  <si>
    <t>Minimes 2 nationales</t>
  </si>
  <si>
    <t>cadettes 1 nationales</t>
  </si>
  <si>
    <t>cadettes 1 Challenge</t>
  </si>
  <si>
    <t>cadettes 2 Challenge</t>
  </si>
  <si>
    <t>cadettes 2 nationales</t>
  </si>
  <si>
    <t>F 17+ Challenge</t>
  </si>
  <si>
    <t>F 17 + nationales</t>
  </si>
  <si>
    <t>Elite D</t>
  </si>
  <si>
    <t>cadettes H nationales 2015 - Effectif cible : 32</t>
  </si>
  <si>
    <t>Femmes 17 + Challenge</t>
  </si>
  <si>
    <t>Femmes 17 + nationales</t>
  </si>
  <si>
    <t>11 +X</t>
  </si>
  <si>
    <t>F 17+ nationales 2015 - Effectif cible :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</si>
</sst>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10</xdr:row>
      <xdr:rowOff>202406</xdr:rowOff>
    </xdr:from>
    <xdr:to>
      <xdr:col>11</xdr:col>
      <xdr:colOff>414338</xdr:colOff>
      <xdr:row>14</xdr:row>
      <xdr:rowOff>35718</xdr:rowOff>
    </xdr:to>
    <xdr:sp macro="" textlink="">
      <xdr:nvSpPr>
        <xdr:cNvPr id="2" name="ZoneTexte 1"/>
        <xdr:cNvSpPr txBox="1"/>
      </xdr:nvSpPr>
      <xdr:spPr>
        <a:xfrm>
          <a:off x="6796088" y="2226469"/>
          <a:ext cx="3762375" cy="8929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La catégorie Minimes Nationaux 2015 sera composée de :</a:t>
          </a:r>
        </a:p>
        <a:p>
          <a:r>
            <a:rPr lang="fr-FR" sz="1200"/>
            <a:t>32 benjamins 2014 qualifiés  CPP Challenge</a:t>
          </a:r>
        </a:p>
        <a:p>
          <a:r>
            <a:rPr lang="fr-FR" sz="1200"/>
            <a:t>12 minimes  1 challenge 2014 qualifiés</a:t>
          </a:r>
          <a:r>
            <a:rPr lang="fr-FR" sz="1200" baseline="0"/>
            <a:t> via CPP Challenge</a:t>
          </a:r>
          <a:endParaRPr lang="fr-FR" sz="1200"/>
        </a:p>
        <a:p>
          <a:r>
            <a:rPr lang="fr-FR" sz="1200"/>
            <a:t>Les  20 premiers minimes 1 nationaux  2014</a:t>
          </a:r>
        </a:p>
      </xdr:txBody>
    </xdr:sp>
    <xdr:clientData/>
  </xdr:twoCellAnchor>
  <xdr:twoCellAnchor>
    <xdr:from>
      <xdr:col>8</xdr:col>
      <xdr:colOff>485776</xdr:colOff>
      <xdr:row>28</xdr:row>
      <xdr:rowOff>247649</xdr:rowOff>
    </xdr:from>
    <xdr:to>
      <xdr:col>14</xdr:col>
      <xdr:colOff>1</xdr:colOff>
      <xdr:row>33</xdr:row>
      <xdr:rowOff>178594</xdr:rowOff>
    </xdr:to>
    <xdr:sp macro="" textlink="">
      <xdr:nvSpPr>
        <xdr:cNvPr id="3" name="ZoneTexte 2"/>
        <xdr:cNvSpPr txBox="1"/>
      </xdr:nvSpPr>
      <xdr:spPr>
        <a:xfrm>
          <a:off x="7748589" y="3807618"/>
          <a:ext cx="4681537" cy="11453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La catégorie Cadets Nationaux 2015 sera composée de :</a:t>
          </a:r>
        </a:p>
        <a:p>
          <a:r>
            <a:rPr lang="fr-FR" sz="1200"/>
            <a:t>12 minimes  2 challenge 2014 qualifiés via CPP Challenge</a:t>
          </a:r>
        </a:p>
        <a:p>
          <a:r>
            <a:rPr lang="fr-FR" sz="1200"/>
            <a:t>12 cadets 1 challenge 2014 qualifiés via CPP Challenge</a:t>
          </a:r>
        </a:p>
        <a:p>
          <a:r>
            <a:rPr lang="fr-FR" sz="1200"/>
            <a:t>Les  20 premiers minimes </a:t>
          </a:r>
          <a:r>
            <a:rPr lang="fr-FR" sz="1200" baseline="0"/>
            <a:t> 2 </a:t>
          </a:r>
          <a:r>
            <a:rPr lang="fr-FR" sz="1200"/>
            <a:t>nationaux  2014</a:t>
          </a:r>
        </a:p>
        <a:p>
          <a:r>
            <a:rPr lang="fr-FR" sz="1200"/>
            <a:t>Les 20 premiers cadets 1 nationaux 2014</a:t>
          </a:r>
        </a:p>
      </xdr:txBody>
    </xdr:sp>
    <xdr:clientData/>
  </xdr:twoCellAnchor>
  <xdr:twoCellAnchor>
    <xdr:from>
      <xdr:col>8</xdr:col>
      <xdr:colOff>209549</xdr:colOff>
      <xdr:row>47</xdr:row>
      <xdr:rowOff>185738</xdr:rowOff>
    </xdr:from>
    <xdr:to>
      <xdr:col>13</xdr:col>
      <xdr:colOff>556742</xdr:colOff>
      <xdr:row>53</xdr:row>
      <xdr:rowOff>154783</xdr:rowOff>
    </xdr:to>
    <xdr:sp macro="" textlink="">
      <xdr:nvSpPr>
        <xdr:cNvPr id="4" name="ZoneTexte 3"/>
        <xdr:cNvSpPr txBox="1"/>
      </xdr:nvSpPr>
      <xdr:spPr>
        <a:xfrm>
          <a:off x="7472362" y="9341644"/>
          <a:ext cx="4752505" cy="1433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La catégorie Juniors Nationaux 2015 sera composée de :</a:t>
          </a:r>
        </a:p>
        <a:p>
          <a:r>
            <a:rPr lang="fr-FR" sz="1200"/>
            <a:t>12 cadets 2 challenge 2014 qualifiés via CPP Challenge</a:t>
          </a:r>
        </a:p>
        <a:p>
          <a:r>
            <a:rPr lang="fr-FR" sz="1200"/>
            <a:t>12 juniors 1 challenge 2014 qualifiés via CPP Challenge</a:t>
          </a:r>
        </a:p>
        <a:p>
          <a:r>
            <a:rPr lang="fr-FR" sz="1200"/>
            <a:t>Les  20 cadets </a:t>
          </a:r>
          <a:r>
            <a:rPr lang="fr-FR" sz="1200" baseline="0"/>
            <a:t>2 </a:t>
          </a:r>
          <a:r>
            <a:rPr lang="fr-FR" sz="1200"/>
            <a:t>nationaux  2014 classés de 9 à 28</a:t>
          </a:r>
        </a:p>
        <a:p>
          <a:r>
            <a:rPr lang="fr-FR" sz="1200"/>
            <a:t>Les 20 premiers juniors 1 nationaux 2014 classés après les juniors 1 nationaux 2014 qui montent Elite 2, moins le nombre  de pilotes Elite 2 2014 qui </a:t>
          </a:r>
          <a:r>
            <a:rPr lang="fr-FR" sz="1200" baseline="0"/>
            <a:t> descendent en </a:t>
          </a:r>
          <a:r>
            <a:rPr lang="fr-FR" sz="1200"/>
            <a:t>juniors  nationaux 2015</a:t>
          </a:r>
        </a:p>
      </xdr:txBody>
    </xdr:sp>
    <xdr:clientData/>
  </xdr:twoCellAnchor>
  <xdr:twoCellAnchor>
    <xdr:from>
      <xdr:col>7</xdr:col>
      <xdr:colOff>352426</xdr:colOff>
      <xdr:row>81</xdr:row>
      <xdr:rowOff>195263</xdr:rowOff>
    </xdr:from>
    <xdr:to>
      <xdr:col>12</xdr:col>
      <xdr:colOff>642938</xdr:colOff>
      <xdr:row>88</xdr:row>
      <xdr:rowOff>178593</xdr:rowOff>
    </xdr:to>
    <xdr:sp macro="" textlink="">
      <xdr:nvSpPr>
        <xdr:cNvPr id="5" name="ZoneTexte 4"/>
        <xdr:cNvSpPr txBox="1"/>
      </xdr:nvSpPr>
      <xdr:spPr>
        <a:xfrm>
          <a:off x="6805614" y="13554076"/>
          <a:ext cx="4743449" cy="16502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La catégorie H19-24 Nationaux 2015 sera composée de :</a:t>
          </a:r>
        </a:p>
        <a:p>
          <a:r>
            <a:rPr lang="fr-FR" sz="1200"/>
            <a:t>8 juniors 2 challenge 2014 qualifiés via CPP Challenge</a:t>
          </a:r>
        </a:p>
        <a:p>
          <a:r>
            <a:rPr lang="fr-FR" sz="1200"/>
            <a:t>8 H19-24 challenge 2014 qualifiés via CPP Challenge</a:t>
          </a:r>
        </a:p>
        <a:p>
          <a:r>
            <a:rPr lang="fr-FR" sz="1200"/>
            <a:t>Les  16 premiers juniors </a:t>
          </a:r>
          <a:r>
            <a:rPr lang="fr-FR" sz="1200" baseline="0"/>
            <a:t>2 </a:t>
          </a:r>
          <a:r>
            <a:rPr lang="fr-FR" sz="1200"/>
            <a:t>nationaux  2014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classés après les juniors 2 nationaux 2014 qui montent Elite 2</a:t>
          </a:r>
          <a:endParaRPr lang="fr-FR" sz="1200"/>
        </a:p>
        <a:p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38 premiers H19-24 nationaux 2014 agés de 19 à 23 ans  </a:t>
          </a:r>
          <a:r>
            <a:rPr lang="fr-FR" sz="1200"/>
            <a:t>, classés après  ceux qui montent Elite 2, moins le nombre  de pilotes Elite 2 2014 qui </a:t>
          </a:r>
          <a:r>
            <a:rPr lang="fr-FR" sz="1200" baseline="0"/>
            <a:t> descendent en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H19-24 </a:t>
          </a:r>
          <a:r>
            <a:rPr lang="fr-FR" sz="1200"/>
            <a:t>nationaux 2015.</a:t>
          </a:r>
        </a:p>
      </xdr:txBody>
    </xdr:sp>
    <xdr:clientData/>
  </xdr:twoCellAnchor>
  <xdr:twoCellAnchor>
    <xdr:from>
      <xdr:col>7</xdr:col>
      <xdr:colOff>469107</xdr:colOff>
      <xdr:row>114</xdr:row>
      <xdr:rowOff>145258</xdr:rowOff>
    </xdr:from>
    <xdr:to>
      <xdr:col>13</xdr:col>
      <xdr:colOff>500062</xdr:colOff>
      <xdr:row>120</xdr:row>
      <xdr:rowOff>142875</xdr:rowOff>
    </xdr:to>
    <xdr:sp macro="" textlink="">
      <xdr:nvSpPr>
        <xdr:cNvPr id="6" name="ZoneTexte 5"/>
        <xdr:cNvSpPr txBox="1"/>
      </xdr:nvSpPr>
      <xdr:spPr>
        <a:xfrm>
          <a:off x="6922295" y="17373602"/>
          <a:ext cx="5245892" cy="1462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La catégorie H25-29 Nationaux 2015 sera composée de :</a:t>
          </a:r>
        </a:p>
        <a:p>
          <a:r>
            <a:rPr lang="fr-FR" sz="1200"/>
            <a:t>8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H19-24</a:t>
          </a:r>
          <a:r>
            <a:rPr lang="fr-FR" sz="1200"/>
            <a:t> challenge 2014 (nés en 1990) qualifiés via CPP Challenge</a:t>
          </a:r>
        </a:p>
        <a:p>
          <a:r>
            <a:rPr lang="fr-FR" sz="1200"/>
            <a:t>8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H25-29 </a:t>
          </a:r>
          <a:r>
            <a:rPr lang="fr-FR" sz="1200"/>
            <a:t> challenge 2014 (jusqu'à 28 ans inclus) qualifiés via CPP Challenge</a:t>
          </a:r>
        </a:p>
        <a:p>
          <a:r>
            <a:rPr lang="fr-FR" sz="1200"/>
            <a:t>Les  5 premiers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H19-24</a:t>
          </a:r>
          <a:r>
            <a:rPr lang="fr-FR" sz="1200" baseline="0"/>
            <a:t>  </a:t>
          </a:r>
          <a:r>
            <a:rPr lang="fr-FR" sz="1200"/>
            <a:t>nationaux  2014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classés après ceux qui montent Elite 2</a:t>
          </a:r>
          <a:endParaRPr lang="fr-FR" sz="1200"/>
        </a:p>
        <a:p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27 premiers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H25-29 nationaux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2014 agés de 25 à 28 ans  </a:t>
          </a:r>
          <a:r>
            <a:rPr lang="fr-FR" sz="1200"/>
            <a:t>, classés après  ceux qui montent Elite 2, moins le nombre  de pilotes Elite2 2014  qui </a:t>
          </a:r>
          <a:r>
            <a:rPr lang="fr-FR" sz="1200" baseline="0"/>
            <a:t> descendent en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H25-29 </a:t>
          </a:r>
          <a:r>
            <a:rPr lang="fr-FR" sz="1200"/>
            <a:t>nationaux 2015.</a:t>
          </a:r>
        </a:p>
      </xdr:txBody>
    </xdr:sp>
    <xdr:clientData/>
  </xdr:twoCellAnchor>
  <xdr:twoCellAnchor>
    <xdr:from>
      <xdr:col>5</xdr:col>
      <xdr:colOff>561977</xdr:colOff>
      <xdr:row>143</xdr:row>
      <xdr:rowOff>47625</xdr:rowOff>
    </xdr:from>
    <xdr:to>
      <xdr:col>11</xdr:col>
      <xdr:colOff>628650</xdr:colOff>
      <xdr:row>149</xdr:row>
      <xdr:rowOff>166686</xdr:rowOff>
    </xdr:to>
    <xdr:sp macro="" textlink="">
      <xdr:nvSpPr>
        <xdr:cNvPr id="7" name="ZoneTexte 6"/>
        <xdr:cNvSpPr txBox="1"/>
      </xdr:nvSpPr>
      <xdr:spPr>
        <a:xfrm>
          <a:off x="5526883" y="24419719"/>
          <a:ext cx="5245892" cy="1535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La catégorie H30+  Nationaux 2015 sera composée de :</a:t>
          </a:r>
        </a:p>
        <a:p>
          <a:r>
            <a:rPr lang="fr-FR" sz="1200"/>
            <a:t>6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H25-29 </a:t>
          </a:r>
          <a:r>
            <a:rPr lang="fr-FR" sz="1200"/>
            <a:t> challenge 2014  (nés en 1985) qualifiés via CPP Challenge</a:t>
          </a:r>
        </a:p>
        <a:p>
          <a:r>
            <a:rPr lang="fr-FR" sz="1200"/>
            <a:t>8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H30+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/>
            <a:t> challenge 2014 </a:t>
          </a:r>
          <a:r>
            <a:rPr lang="fr-FR" sz="1200" baseline="0"/>
            <a:t> </a:t>
          </a:r>
          <a:r>
            <a:rPr lang="fr-FR" sz="1200"/>
            <a:t>qualifiés via CPP Challenge</a:t>
          </a:r>
        </a:p>
        <a:p>
          <a:r>
            <a:rPr lang="fr-FR" sz="1200"/>
            <a:t>Les  2 premiers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H25-29</a:t>
          </a:r>
          <a:r>
            <a:rPr lang="fr-FR" sz="1200" baseline="0"/>
            <a:t>  </a:t>
          </a:r>
          <a:r>
            <a:rPr lang="fr-FR" sz="1200"/>
            <a:t>nationaux  2014 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(nés en 1985)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classés après ceux qui montent Elite 2</a:t>
          </a:r>
          <a:endParaRPr lang="fr-FR" sz="1200"/>
        </a:p>
        <a:p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32 premiers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H30+ nationaux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2014  </a:t>
          </a:r>
          <a:r>
            <a:rPr lang="fr-FR" sz="1200"/>
            <a:t>classés après  ceux qui montent Elite 2, moins le nombre  de pilotes Elite2 2014  qui </a:t>
          </a:r>
          <a:r>
            <a:rPr lang="fr-FR" sz="1200" baseline="0"/>
            <a:t> descendent en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H30+ nationaux </a:t>
          </a:r>
          <a:r>
            <a:rPr lang="fr-FR" sz="1200"/>
            <a:t>2015.</a:t>
          </a:r>
        </a:p>
      </xdr:txBody>
    </xdr:sp>
    <xdr:clientData/>
  </xdr:twoCellAnchor>
  <xdr:twoCellAnchor>
    <xdr:from>
      <xdr:col>0</xdr:col>
      <xdr:colOff>302421</xdr:colOff>
      <xdr:row>3</xdr:row>
      <xdr:rowOff>152401</xdr:rowOff>
    </xdr:from>
    <xdr:to>
      <xdr:col>5</xdr:col>
      <xdr:colOff>190501</xdr:colOff>
      <xdr:row>9</xdr:row>
      <xdr:rowOff>11907</xdr:rowOff>
    </xdr:to>
    <xdr:sp macro="" textlink="">
      <xdr:nvSpPr>
        <xdr:cNvPr id="8" name="ZoneTexte 7"/>
        <xdr:cNvSpPr txBox="1"/>
      </xdr:nvSpPr>
      <xdr:spPr>
        <a:xfrm>
          <a:off x="302421" y="759620"/>
          <a:ext cx="4852986" cy="10739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Les 64 Minimes Nationaux 2014 seront répartis comme suit</a:t>
          </a:r>
          <a:r>
            <a:rPr lang="fr-FR" sz="1200" baseline="0"/>
            <a:t>  en 2015</a:t>
          </a:r>
          <a:r>
            <a:rPr lang="fr-FR" sz="1200"/>
            <a:t>:</a:t>
          </a:r>
        </a:p>
        <a:p>
          <a:r>
            <a:rPr lang="fr-FR" sz="1200"/>
            <a:t>12 minimes 1 descendent en minimes 2 challenge</a:t>
          </a:r>
        </a:p>
        <a:p>
          <a:r>
            <a:rPr lang="fr-FR" sz="1200"/>
            <a:t>20 minimes 1 passent minimes 2 nationaux</a:t>
          </a:r>
        </a:p>
        <a:p>
          <a:r>
            <a:rPr lang="fr-FR" sz="1200"/>
            <a:t>12 minimes 2 descendent</a:t>
          </a:r>
          <a:r>
            <a:rPr lang="fr-FR" sz="1200" baseline="0"/>
            <a:t> en  cadets 1 </a:t>
          </a:r>
          <a:r>
            <a:rPr lang="fr-FR" sz="1200"/>
            <a:t>challenge</a:t>
          </a:r>
        </a:p>
        <a:p>
          <a:r>
            <a:rPr lang="fr-FR" sz="1200"/>
            <a:t>20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minimes 2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passent cadets 1 nationaux</a:t>
          </a:r>
          <a:endParaRPr lang="fr-FR" sz="1200"/>
        </a:p>
      </xdr:txBody>
    </xdr:sp>
    <xdr:clientData/>
  </xdr:twoCellAnchor>
  <xdr:twoCellAnchor>
    <xdr:from>
      <xdr:col>0</xdr:col>
      <xdr:colOff>302420</xdr:colOff>
      <xdr:row>18</xdr:row>
      <xdr:rowOff>102398</xdr:rowOff>
    </xdr:from>
    <xdr:to>
      <xdr:col>6</xdr:col>
      <xdr:colOff>11907</xdr:colOff>
      <xdr:row>26</xdr:row>
      <xdr:rowOff>23814</xdr:rowOff>
    </xdr:to>
    <xdr:sp macro="" textlink="">
      <xdr:nvSpPr>
        <xdr:cNvPr id="9" name="ZoneTexte 8"/>
        <xdr:cNvSpPr txBox="1"/>
      </xdr:nvSpPr>
      <xdr:spPr>
        <a:xfrm>
          <a:off x="302420" y="3924304"/>
          <a:ext cx="5388768" cy="1254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Les 64 Cadets Nationaux 2014 seront répartis comme suit</a:t>
          </a:r>
          <a:r>
            <a:rPr lang="fr-FR" sz="1200" baseline="0"/>
            <a:t>  en 2015</a:t>
          </a:r>
          <a:r>
            <a:rPr lang="fr-FR" sz="1200"/>
            <a:t>:</a:t>
          </a:r>
        </a:p>
        <a:p>
          <a:r>
            <a:rPr lang="fr-FR" sz="1200"/>
            <a:t>12 cadets1 descendent en cadets 2 challenge</a:t>
          </a:r>
        </a:p>
        <a:p>
          <a:r>
            <a:rPr lang="fr-FR" sz="1200"/>
            <a:t>20 cadets 1 passent cadets 2 nationaux</a:t>
          </a:r>
        </a:p>
        <a:p>
          <a:r>
            <a:rPr lang="fr-FR" sz="1200"/>
            <a:t>8 cadets 2 passent Elite 2</a:t>
          </a:r>
        </a:p>
        <a:p>
          <a:r>
            <a:rPr lang="fr-FR" sz="1200"/>
            <a:t>20</a:t>
          </a:r>
          <a:r>
            <a:rPr lang="fr-FR" sz="1200" baseline="0"/>
            <a:t> </a:t>
          </a:r>
          <a:r>
            <a:rPr lang="fr-FR" sz="1200"/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cadets 2</a:t>
          </a:r>
          <a:r>
            <a:rPr lang="fr-FR" sz="1200"/>
            <a:t> passent juniors 1 nationaux</a:t>
          </a:r>
        </a:p>
        <a:p>
          <a:r>
            <a:rPr lang="fr-FR" sz="1200"/>
            <a:t>4 cadets descendent  en juniors 1 challenge</a:t>
          </a:r>
        </a:p>
      </xdr:txBody>
    </xdr:sp>
    <xdr:clientData/>
  </xdr:twoCellAnchor>
  <xdr:twoCellAnchor>
    <xdr:from>
      <xdr:col>0</xdr:col>
      <xdr:colOff>302420</xdr:colOff>
      <xdr:row>37</xdr:row>
      <xdr:rowOff>28579</xdr:rowOff>
    </xdr:from>
    <xdr:to>
      <xdr:col>8</xdr:col>
      <xdr:colOff>180976</xdr:colOff>
      <xdr:row>46</xdr:row>
      <xdr:rowOff>23813</xdr:rowOff>
    </xdr:to>
    <xdr:sp macro="" textlink="">
      <xdr:nvSpPr>
        <xdr:cNvPr id="10" name="ZoneTexte 9"/>
        <xdr:cNvSpPr txBox="1"/>
      </xdr:nvSpPr>
      <xdr:spPr>
        <a:xfrm>
          <a:off x="302420" y="7517610"/>
          <a:ext cx="7141369" cy="149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Les 64 Juniors  Nationaux 2014 seront répartis comme suit</a:t>
          </a:r>
          <a:r>
            <a:rPr lang="fr-FR" sz="1200" baseline="0"/>
            <a:t>  en 2015</a:t>
          </a:r>
          <a:r>
            <a:rPr lang="fr-FR" sz="1200"/>
            <a:t>:</a:t>
          </a:r>
        </a:p>
        <a:p>
          <a:r>
            <a:rPr lang="fr-FR" sz="1200"/>
            <a:t>X juniors 1 passent en Elite 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/>
            <a:t>20</a:t>
          </a:r>
          <a:r>
            <a:rPr lang="fr-FR" sz="1200" baseline="0"/>
            <a:t> juniors 1 passent en juniors 2 nationaux, moins  Z 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pilotes Elite 2 2014 qui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descendent en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juniors  nationaux 2015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effectLst/>
            </a:rPr>
            <a:t>12 juniors 1, moins  X plus  Z  descendent</a:t>
          </a:r>
          <a:r>
            <a:rPr lang="fr-FR" sz="1200" baseline="0">
              <a:effectLst/>
            </a:rPr>
            <a:t> en juniors 2 challenge</a:t>
          </a:r>
          <a:endParaRPr lang="fr-FR" sz="1200">
            <a:effectLst/>
          </a:endParaRPr>
        </a:p>
        <a:p>
          <a:r>
            <a:rPr lang="fr-FR" sz="1200"/>
            <a:t>Y juniors 2 passent Elite 2</a:t>
          </a:r>
        </a:p>
        <a:p>
          <a:r>
            <a:rPr lang="fr-FR" sz="1200"/>
            <a:t>16</a:t>
          </a:r>
          <a:r>
            <a:rPr lang="fr-FR" sz="1200" baseline="0"/>
            <a:t> </a:t>
          </a:r>
          <a:r>
            <a:rPr lang="fr-FR" sz="1200"/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juniors  2</a:t>
          </a:r>
          <a:r>
            <a:rPr lang="fr-FR" sz="1200"/>
            <a:t> passent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H19-24 </a:t>
          </a:r>
          <a:r>
            <a:rPr lang="fr-FR" sz="1200"/>
            <a:t> nationaux</a:t>
          </a:r>
        </a:p>
        <a:p>
          <a:r>
            <a:rPr lang="fr-FR" sz="1200"/>
            <a:t>16 juniors</a:t>
          </a:r>
          <a:r>
            <a:rPr lang="fr-FR" sz="1200" baseline="0"/>
            <a:t> 2 moins Y </a:t>
          </a:r>
          <a:r>
            <a:rPr lang="fr-FR" sz="1200"/>
            <a:t> descendent  en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H19-24 </a:t>
          </a:r>
          <a:r>
            <a:rPr lang="fr-FR" sz="1200"/>
            <a:t>challenge</a:t>
          </a:r>
        </a:p>
      </xdr:txBody>
    </xdr:sp>
    <xdr:clientData/>
  </xdr:twoCellAnchor>
  <xdr:twoCellAnchor>
    <xdr:from>
      <xdr:col>0</xdr:col>
      <xdr:colOff>302420</xdr:colOff>
      <xdr:row>70</xdr:row>
      <xdr:rowOff>76204</xdr:rowOff>
    </xdr:from>
    <xdr:to>
      <xdr:col>9</xdr:col>
      <xdr:colOff>288134</xdr:colOff>
      <xdr:row>79</xdr:row>
      <xdr:rowOff>35720</xdr:rowOff>
    </xdr:to>
    <xdr:sp macro="" textlink="">
      <xdr:nvSpPr>
        <xdr:cNvPr id="11" name="ZoneTexte 10"/>
        <xdr:cNvSpPr txBox="1"/>
      </xdr:nvSpPr>
      <xdr:spPr>
        <a:xfrm>
          <a:off x="302420" y="14137485"/>
          <a:ext cx="7962902" cy="1566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Les 78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H19-24 </a:t>
          </a:r>
          <a:r>
            <a:rPr lang="fr-FR" sz="1200"/>
            <a:t>Nationaux 2014 seront répartis comme suit</a:t>
          </a:r>
          <a:r>
            <a:rPr lang="fr-FR" sz="1200" baseline="0"/>
            <a:t>  en 2015 :</a:t>
          </a:r>
          <a:endParaRPr lang="fr-FR" sz="1200"/>
        </a:p>
        <a:p>
          <a:r>
            <a:rPr lang="fr-FR" sz="1200"/>
            <a:t>X agés de 23 ans et moins  passent en Elite 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/>
            <a:t>Y agés de 24 ans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passent en Elite 2</a:t>
          </a:r>
          <a:endParaRPr lang="fr-FR" sz="1200">
            <a:effectLst/>
          </a:endParaRPr>
        </a:p>
        <a:p>
          <a:r>
            <a:rPr lang="fr-FR" sz="1200"/>
            <a:t>X plus Y = 8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/>
            <a:t>38 </a:t>
          </a:r>
          <a:r>
            <a:rPr lang="fr-FR" sz="1200" baseline="0"/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agés de 23 ans et moins  restent H19-24 nationaux, moins </a:t>
          </a:r>
          <a:r>
            <a:rPr lang="fr-FR" sz="1200">
              <a:effectLst/>
            </a:rPr>
            <a:t> Z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nombre  de pilotes Elite 2 2014 qui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descendent en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H19-24 nationaux.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 agés de 23 ans et moins, moins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X plus  Z ,descendent  en 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H19-24 challenge</a:t>
          </a:r>
          <a:endParaRPr lang="fr-FR" sz="1200">
            <a:effectLst/>
          </a:endParaRPr>
        </a:p>
        <a:p>
          <a:pPr eaLnBrk="1" fontAlgn="auto" latinLnBrk="0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agés de 24 ans passent H25-29 nationaux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/>
            <a:t>2 agés de</a:t>
          </a:r>
          <a:r>
            <a:rPr lang="fr-FR" sz="1200" baseline="0"/>
            <a:t> 24 ans descendent  en H25-29 challenge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moins  Y ceux  qui passent Elite 2.</a:t>
          </a:r>
          <a:endParaRPr lang="fr-FR" sz="1200">
            <a:effectLst/>
          </a:endParaRPr>
        </a:p>
        <a:p>
          <a:pPr eaLnBrk="1" fontAlgn="auto" latinLnBrk="0" hangingPunct="1"/>
          <a:endParaRPr lang="fr-FR" sz="1200"/>
        </a:p>
      </xdr:txBody>
    </xdr:sp>
    <xdr:clientData/>
  </xdr:twoCellAnchor>
  <xdr:twoCellAnchor>
    <xdr:from>
      <xdr:col>0</xdr:col>
      <xdr:colOff>302420</xdr:colOff>
      <xdr:row>104</xdr:row>
      <xdr:rowOff>26197</xdr:rowOff>
    </xdr:from>
    <xdr:to>
      <xdr:col>9</xdr:col>
      <xdr:colOff>421483</xdr:colOff>
      <xdr:row>113</xdr:row>
      <xdr:rowOff>119063</xdr:rowOff>
    </xdr:to>
    <xdr:sp macro="" textlink="">
      <xdr:nvSpPr>
        <xdr:cNvPr id="12" name="ZoneTexte 11"/>
        <xdr:cNvSpPr txBox="1"/>
      </xdr:nvSpPr>
      <xdr:spPr>
        <a:xfrm>
          <a:off x="302420" y="20814510"/>
          <a:ext cx="8096251" cy="1593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Les 40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H25-29 </a:t>
          </a:r>
          <a:r>
            <a:rPr lang="fr-FR" sz="1200"/>
            <a:t>Nationaux 2014 seront répartis comme suit en 2015</a:t>
          </a:r>
          <a:r>
            <a:rPr lang="fr-FR" sz="1200" baseline="0"/>
            <a:t> </a:t>
          </a:r>
          <a:r>
            <a:rPr lang="fr-FR" sz="1200"/>
            <a:t>:</a:t>
          </a:r>
        </a:p>
        <a:p>
          <a:r>
            <a:rPr lang="fr-FR" sz="1200"/>
            <a:t>X agés de 28 ans et moins  passent en Elite 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/>
            <a:t>Y agés de 29 ans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passent en Elite 2</a:t>
          </a:r>
          <a:endParaRPr lang="fr-FR" sz="1200">
            <a:effectLst/>
          </a:endParaRPr>
        </a:p>
        <a:p>
          <a:r>
            <a:rPr lang="fr-FR" sz="1200"/>
            <a:t>X plus Y = 3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/>
            <a:t>27 </a:t>
          </a:r>
          <a:r>
            <a:rPr lang="fr-FR" sz="1200" baseline="0"/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agés de 28 ans et moins  restent H25-29 nationaux, moins </a:t>
          </a:r>
          <a:r>
            <a:rPr lang="fr-FR" sz="1200">
              <a:effectLst/>
            </a:rPr>
            <a:t> Z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nombre  de pilotes Elite 2 2014 qui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descendent en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H25-29 nationaux.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agés de 28 ans et moins, moins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X plus  Z, descendent  en 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H19-24 challenge</a:t>
          </a:r>
          <a:endParaRPr lang="fr-FR" sz="1200">
            <a:effectLst/>
          </a:endParaRPr>
        </a:p>
        <a:p>
          <a:pPr eaLnBrk="1" fontAlgn="auto" latinLnBrk="0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agés de 29 ans passent H25-29 nationaux, moins  ceux  qui passent Elite 2.</a:t>
          </a:r>
        </a:p>
        <a:p>
          <a:r>
            <a:rPr lang="fr-FR" sz="1200"/>
            <a:t>1 agés de</a:t>
          </a:r>
          <a:r>
            <a:rPr lang="fr-FR" sz="1200" baseline="0"/>
            <a:t> 29 ans descend  en H30+ challenge</a:t>
          </a:r>
          <a:endParaRPr lang="fr-FR" sz="1200"/>
        </a:p>
      </xdr:txBody>
    </xdr:sp>
    <xdr:clientData/>
  </xdr:twoCellAnchor>
  <xdr:twoCellAnchor>
    <xdr:from>
      <xdr:col>0</xdr:col>
      <xdr:colOff>302420</xdr:colOff>
      <xdr:row>136</xdr:row>
      <xdr:rowOff>11910</xdr:rowOff>
    </xdr:from>
    <xdr:to>
      <xdr:col>7</xdr:col>
      <xdr:colOff>233365</xdr:colOff>
      <xdr:row>141</xdr:row>
      <xdr:rowOff>83345</xdr:rowOff>
    </xdr:to>
    <xdr:sp macro="" textlink="">
      <xdr:nvSpPr>
        <xdr:cNvPr id="13" name="ZoneTexte 12"/>
        <xdr:cNvSpPr txBox="1"/>
      </xdr:nvSpPr>
      <xdr:spPr>
        <a:xfrm>
          <a:off x="302420" y="26955754"/>
          <a:ext cx="6384133" cy="9048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Les 54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H30+ </a:t>
          </a:r>
          <a:r>
            <a:rPr lang="fr-FR" sz="1200"/>
            <a:t>Nationaux 2014 seront répartis comme suit</a:t>
          </a:r>
          <a:r>
            <a:rPr lang="fr-FR" sz="1200" baseline="0"/>
            <a:t> </a:t>
          </a:r>
          <a:r>
            <a:rPr lang="fr-FR" sz="1200"/>
            <a:t>:</a:t>
          </a:r>
        </a:p>
        <a:p>
          <a:r>
            <a:rPr lang="fr-FR" sz="1200"/>
            <a:t>X passent en Elite 2 (0 à 3)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/>
            <a:t>32 </a:t>
          </a:r>
          <a:r>
            <a:rPr lang="fr-FR" sz="1200" baseline="0"/>
            <a:t> restent en H30+,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moins </a:t>
          </a:r>
          <a:r>
            <a:rPr lang="fr-FR" sz="1200">
              <a:effectLst/>
            </a:rPr>
            <a:t> Y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nombre  de pilotes Elite 2 2014 qui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descendent en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H30+ nationaux.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moins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X plus  Y, descendent  en 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H30+ challenge</a:t>
          </a:r>
          <a:endParaRPr lang="fr-FR" sz="12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10</xdr:row>
      <xdr:rowOff>202406</xdr:rowOff>
    </xdr:from>
    <xdr:to>
      <xdr:col>12</xdr:col>
      <xdr:colOff>0</xdr:colOff>
      <xdr:row>14</xdr:row>
      <xdr:rowOff>35718</xdr:rowOff>
    </xdr:to>
    <xdr:sp macro="" textlink="">
      <xdr:nvSpPr>
        <xdr:cNvPr id="2" name="ZoneTexte 1"/>
        <xdr:cNvSpPr txBox="1"/>
      </xdr:nvSpPr>
      <xdr:spPr>
        <a:xfrm>
          <a:off x="6843713" y="2226469"/>
          <a:ext cx="4110037" cy="8929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La catégorie Minimes  F Nationales 2015 sera composée de :</a:t>
          </a:r>
        </a:p>
        <a:p>
          <a:r>
            <a:rPr lang="fr-FR" sz="1200"/>
            <a:t>16 benjamines  2 2014 qualifiées  CPP Challenge</a:t>
          </a:r>
        </a:p>
        <a:p>
          <a:r>
            <a:rPr lang="fr-FR" sz="1200"/>
            <a:t>4 minimes  1 challenge 2014 qualifiées</a:t>
          </a:r>
          <a:r>
            <a:rPr lang="fr-FR" sz="1200" baseline="0"/>
            <a:t> via CPP Challenge</a:t>
          </a:r>
          <a:endParaRPr lang="fr-FR" sz="1200"/>
        </a:p>
        <a:p>
          <a:r>
            <a:rPr lang="fr-FR" sz="1200"/>
            <a:t>Les  12 premières minimes F1 nationales  2014</a:t>
          </a:r>
        </a:p>
      </xdr:txBody>
    </xdr:sp>
    <xdr:clientData/>
  </xdr:twoCellAnchor>
  <xdr:twoCellAnchor>
    <xdr:from>
      <xdr:col>8</xdr:col>
      <xdr:colOff>485776</xdr:colOff>
      <xdr:row>28</xdr:row>
      <xdr:rowOff>247649</xdr:rowOff>
    </xdr:from>
    <xdr:to>
      <xdr:col>14</xdr:col>
      <xdr:colOff>1</xdr:colOff>
      <xdr:row>33</xdr:row>
      <xdr:rowOff>178594</xdr:rowOff>
    </xdr:to>
    <xdr:sp macro="" textlink="">
      <xdr:nvSpPr>
        <xdr:cNvPr id="3" name="ZoneTexte 2"/>
        <xdr:cNvSpPr txBox="1"/>
      </xdr:nvSpPr>
      <xdr:spPr>
        <a:xfrm>
          <a:off x="7791451" y="5724524"/>
          <a:ext cx="4676775" cy="1131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La catégorie Cadettes Nationales 2015 sera composée de :</a:t>
          </a:r>
        </a:p>
        <a:p>
          <a:r>
            <a:rPr lang="fr-FR" sz="1200"/>
            <a:t>4 minimes F 2 challenge 2014 qualifiées via CPP Challenge</a:t>
          </a:r>
        </a:p>
        <a:p>
          <a:r>
            <a:rPr lang="fr-FR" sz="1200"/>
            <a:t>4 cadettes 1 challenge 2014 qualifiées via CPP Challenge</a:t>
          </a:r>
        </a:p>
        <a:p>
          <a:r>
            <a:rPr lang="fr-FR" sz="1200"/>
            <a:t>Les</a:t>
          </a:r>
          <a:r>
            <a:rPr lang="fr-FR" sz="1200" baseline="0"/>
            <a:t> 12</a:t>
          </a:r>
          <a:r>
            <a:rPr lang="fr-FR" sz="1200"/>
            <a:t> premières minimes F</a:t>
          </a:r>
          <a:r>
            <a:rPr lang="fr-FR" sz="1200" baseline="0"/>
            <a:t> 2 </a:t>
          </a:r>
          <a:r>
            <a:rPr lang="fr-FR" sz="1200"/>
            <a:t>nationales  2014</a:t>
          </a:r>
        </a:p>
        <a:p>
          <a:r>
            <a:rPr lang="fr-FR" sz="1200"/>
            <a:t>Les 12 premières cadettes 1 nationales 2014</a:t>
          </a:r>
        </a:p>
      </xdr:txBody>
    </xdr:sp>
    <xdr:clientData/>
  </xdr:twoCellAnchor>
  <xdr:twoCellAnchor>
    <xdr:from>
      <xdr:col>5</xdr:col>
      <xdr:colOff>447675</xdr:colOff>
      <xdr:row>45</xdr:row>
      <xdr:rowOff>221457</xdr:rowOff>
    </xdr:from>
    <xdr:to>
      <xdr:col>10</xdr:col>
      <xdr:colOff>735336</xdr:colOff>
      <xdr:row>49</xdr:row>
      <xdr:rowOff>83344</xdr:rowOff>
    </xdr:to>
    <xdr:sp macro="" textlink="">
      <xdr:nvSpPr>
        <xdr:cNvPr id="4" name="ZoneTexte 3"/>
        <xdr:cNvSpPr txBox="1"/>
      </xdr:nvSpPr>
      <xdr:spPr>
        <a:xfrm>
          <a:off x="5555456" y="9127332"/>
          <a:ext cx="4752505" cy="1064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La catégorie Femmes 17+ nationales 2015 sera composée de :</a:t>
          </a:r>
        </a:p>
        <a:p>
          <a:r>
            <a:rPr lang="fr-FR" sz="1200"/>
            <a:t>4 cadettes 2 challenge 2014 qualifiées via CPP Challenge</a:t>
          </a:r>
        </a:p>
        <a:p>
          <a:r>
            <a:rPr lang="fr-FR" sz="1200"/>
            <a:t>4 Femmes 17+ challenge 2014 qualifiées via CPP Challenge</a:t>
          </a:r>
        </a:p>
        <a:p>
          <a:r>
            <a:rPr lang="fr-FR" sz="1200"/>
            <a:t>Les</a:t>
          </a:r>
          <a:r>
            <a:rPr lang="fr-FR" sz="1200" baseline="0"/>
            <a:t> 6 </a:t>
          </a:r>
          <a:r>
            <a:rPr lang="fr-FR" sz="1200"/>
            <a:t> cadettes </a:t>
          </a:r>
          <a:r>
            <a:rPr lang="fr-FR" sz="1200" baseline="0"/>
            <a:t>2 </a:t>
          </a:r>
          <a:r>
            <a:rPr lang="fr-FR" sz="1200"/>
            <a:t>nationales  2014 classées de 6 à 11</a:t>
          </a:r>
        </a:p>
        <a:p>
          <a:r>
            <a:rPr lang="fr-FR" sz="1200"/>
            <a:t>Les 22 Femmes 17+ nationales  2014 classées de 6 à 27</a:t>
          </a:r>
        </a:p>
      </xdr:txBody>
    </xdr:sp>
    <xdr:clientData/>
  </xdr:twoCellAnchor>
  <xdr:twoCellAnchor>
    <xdr:from>
      <xdr:col>0</xdr:col>
      <xdr:colOff>302421</xdr:colOff>
      <xdr:row>3</xdr:row>
      <xdr:rowOff>152401</xdr:rowOff>
    </xdr:from>
    <xdr:to>
      <xdr:col>5</xdr:col>
      <xdr:colOff>190501</xdr:colOff>
      <xdr:row>9</xdr:row>
      <xdr:rowOff>11907</xdr:rowOff>
    </xdr:to>
    <xdr:sp macro="" textlink="">
      <xdr:nvSpPr>
        <xdr:cNvPr id="8" name="ZoneTexte 7"/>
        <xdr:cNvSpPr txBox="1"/>
      </xdr:nvSpPr>
      <xdr:spPr>
        <a:xfrm>
          <a:off x="302421" y="752476"/>
          <a:ext cx="4850605" cy="1059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Les 32 Minimes F Nationales 2014 seront réparties comme suit</a:t>
          </a:r>
          <a:r>
            <a:rPr lang="fr-FR" sz="1200" baseline="0"/>
            <a:t>  en 2015</a:t>
          </a:r>
          <a:r>
            <a:rPr lang="fr-FR" sz="1200"/>
            <a:t>:</a:t>
          </a:r>
        </a:p>
        <a:p>
          <a:r>
            <a:rPr lang="fr-FR" sz="1200"/>
            <a:t>4 minimes F 1 descendent en minimes F 2 challenge</a:t>
          </a:r>
        </a:p>
        <a:p>
          <a:r>
            <a:rPr lang="fr-FR" sz="1200"/>
            <a:t>12 minimes F 1 passent minimes 2 nationales</a:t>
          </a:r>
        </a:p>
        <a:p>
          <a:r>
            <a:rPr lang="fr-FR" sz="1200"/>
            <a:t>4 minimes F 2 descendent</a:t>
          </a:r>
          <a:r>
            <a:rPr lang="fr-FR" sz="1200" baseline="0"/>
            <a:t> en  cadettes 1 </a:t>
          </a:r>
          <a:r>
            <a:rPr lang="fr-FR" sz="1200"/>
            <a:t>challenge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minimes  F 2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passent cadettes 1 nationales</a:t>
          </a:r>
          <a:endParaRPr lang="fr-FR" sz="1200"/>
        </a:p>
      </xdr:txBody>
    </xdr:sp>
    <xdr:clientData/>
  </xdr:twoCellAnchor>
  <xdr:twoCellAnchor>
    <xdr:from>
      <xdr:col>0</xdr:col>
      <xdr:colOff>302420</xdr:colOff>
      <xdr:row>18</xdr:row>
      <xdr:rowOff>102398</xdr:rowOff>
    </xdr:from>
    <xdr:to>
      <xdr:col>6</xdr:col>
      <xdr:colOff>11907</xdr:colOff>
      <xdr:row>26</xdr:row>
      <xdr:rowOff>23814</xdr:rowOff>
    </xdr:to>
    <xdr:sp macro="" textlink="">
      <xdr:nvSpPr>
        <xdr:cNvPr id="9" name="ZoneTexte 8"/>
        <xdr:cNvSpPr txBox="1"/>
      </xdr:nvSpPr>
      <xdr:spPr>
        <a:xfrm>
          <a:off x="302420" y="3874298"/>
          <a:ext cx="5434012" cy="12168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Les 29 Cadettes Nationales 2014 seront réparties comme suit</a:t>
          </a:r>
          <a:r>
            <a:rPr lang="fr-FR" sz="1200" baseline="0"/>
            <a:t>  en 2015</a:t>
          </a:r>
          <a:r>
            <a:rPr lang="fr-FR" sz="1200"/>
            <a:t>:</a:t>
          </a:r>
        </a:p>
        <a:p>
          <a:r>
            <a:rPr lang="fr-FR" sz="1200"/>
            <a:t>4 cadettes1 descendent en cadettes 2 challenge</a:t>
          </a:r>
        </a:p>
        <a:p>
          <a:r>
            <a:rPr lang="fr-FR" sz="1200"/>
            <a:t>12 cadettes 1 passent cadettes 2 nationales</a:t>
          </a:r>
        </a:p>
        <a:p>
          <a:r>
            <a:rPr lang="fr-FR" sz="1200"/>
            <a:t>5 cadettes 2 passent Elite D</a:t>
          </a:r>
        </a:p>
        <a:p>
          <a:r>
            <a:rPr lang="fr-FR" sz="1200"/>
            <a:t>6</a:t>
          </a:r>
          <a:r>
            <a:rPr lang="fr-FR" sz="1200" baseline="0"/>
            <a:t> </a:t>
          </a:r>
          <a:r>
            <a:rPr lang="fr-FR" sz="1200"/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cadettes 2</a:t>
          </a:r>
          <a:r>
            <a:rPr lang="fr-FR" sz="1200"/>
            <a:t> passent Femmes 17+ nationales</a:t>
          </a:r>
        </a:p>
        <a:p>
          <a:r>
            <a:rPr lang="fr-FR" sz="1200"/>
            <a:t>2 cadettes 2 descendent  en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Femmes 17+ </a:t>
          </a:r>
          <a:r>
            <a:rPr lang="fr-FR" sz="1200"/>
            <a:t> challenge</a:t>
          </a:r>
        </a:p>
      </xdr:txBody>
    </xdr:sp>
    <xdr:clientData/>
  </xdr:twoCellAnchor>
  <xdr:twoCellAnchor>
    <xdr:from>
      <xdr:col>0</xdr:col>
      <xdr:colOff>373858</xdr:colOff>
      <xdr:row>37</xdr:row>
      <xdr:rowOff>147641</xdr:rowOff>
    </xdr:from>
    <xdr:to>
      <xdr:col>6</xdr:col>
      <xdr:colOff>547688</xdr:colOff>
      <xdr:row>42</xdr:row>
      <xdr:rowOff>154782</xdr:rowOff>
    </xdr:to>
    <xdr:sp macro="" textlink="">
      <xdr:nvSpPr>
        <xdr:cNvPr id="10" name="ZoneTexte 9"/>
        <xdr:cNvSpPr txBox="1"/>
      </xdr:nvSpPr>
      <xdr:spPr>
        <a:xfrm>
          <a:off x="373858" y="7636672"/>
          <a:ext cx="6043611" cy="8405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Les 38 Femmes 17+ Nationales 2014 seront réparties comme suit</a:t>
          </a:r>
          <a:r>
            <a:rPr lang="fr-FR" sz="1200" baseline="0"/>
            <a:t>  en 2015</a:t>
          </a:r>
          <a:r>
            <a:rPr lang="fr-FR" sz="1200"/>
            <a:t>:</a:t>
          </a:r>
        </a:p>
        <a:p>
          <a:r>
            <a:rPr lang="fr-FR" sz="1200"/>
            <a:t>5 passent en Elite Dames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/>
            <a:t>22</a:t>
          </a:r>
          <a:r>
            <a:rPr lang="fr-FR" sz="1200" baseline="0"/>
            <a:t> restent en Femmes 17+ nationales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effectLst/>
            </a:rPr>
            <a:t>11 descendent en Femmes 17+ challenge, plus le nombre d'Elite</a:t>
          </a:r>
          <a:r>
            <a:rPr lang="fr-FR" sz="1200" baseline="0">
              <a:effectLst/>
            </a:rPr>
            <a:t> Dames 2014 qui descendent.</a:t>
          </a:r>
          <a:endParaRPr lang="fr-FR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162"/>
  <sheetViews>
    <sheetView tabSelected="1" topLeftCell="A118" zoomScale="80" zoomScaleNormal="80" workbookViewId="0">
      <selection activeCell="O139" sqref="O139"/>
    </sheetView>
  </sheetViews>
  <sheetFormatPr baseColWidth="10" defaultRowHeight="12.75" outlineLevelRow="1" x14ac:dyDescent="0.2"/>
  <cols>
    <col min="1" max="1" width="32" bestFit="1" customWidth="1"/>
    <col min="2" max="2" width="7.7109375" bestFit="1" customWidth="1"/>
    <col min="3" max="5" width="11.5703125" bestFit="1" customWidth="1"/>
    <col min="6" max="6" width="11.42578125" customWidth="1"/>
    <col min="7" max="7" width="11.5703125" customWidth="1"/>
    <col min="8" max="8" width="12.140625" customWidth="1"/>
    <col min="9" max="9" width="10.7109375" customWidth="1"/>
    <col min="10" max="10" width="21" bestFit="1" customWidth="1"/>
    <col min="16" max="16" width="21" bestFit="1" customWidth="1"/>
  </cols>
  <sheetData>
    <row r="1" spans="1:10" ht="15.75" customHeight="1" x14ac:dyDescent="0.2">
      <c r="A1" s="4" t="s">
        <v>12</v>
      </c>
      <c r="B1" s="10"/>
      <c r="C1" s="7"/>
      <c r="D1" s="7"/>
      <c r="E1" s="7"/>
    </row>
    <row r="2" spans="1:10" ht="15.75" customHeight="1" x14ac:dyDescent="0.2">
      <c r="A2" s="4" t="s">
        <v>10</v>
      </c>
      <c r="B2" s="12"/>
      <c r="C2" s="7"/>
      <c r="D2" s="7"/>
      <c r="E2" s="7"/>
    </row>
    <row r="3" spans="1:10" ht="15.75" customHeight="1" x14ac:dyDescent="0.2">
      <c r="A3" s="4" t="s">
        <v>11</v>
      </c>
      <c r="B3" s="11"/>
      <c r="C3" s="7"/>
      <c r="D3" s="7"/>
      <c r="E3" s="7"/>
    </row>
    <row r="4" spans="1:10" ht="15.75" customHeight="1" x14ac:dyDescent="0.2">
      <c r="D4" s="25"/>
      <c r="E4" s="25"/>
      <c r="G4" s="25"/>
      <c r="H4" s="25"/>
      <c r="J4" s="25"/>
    </row>
    <row r="5" spans="1:10" ht="15.75" customHeight="1" x14ac:dyDescent="0.2">
      <c r="D5" s="25"/>
      <c r="E5" s="25"/>
      <c r="G5" s="25"/>
      <c r="H5" s="25"/>
      <c r="J5" s="25"/>
    </row>
    <row r="6" spans="1:10" ht="15.75" customHeight="1" x14ac:dyDescent="0.2">
      <c r="D6" s="25"/>
      <c r="E6" s="25"/>
      <c r="G6" s="25"/>
      <c r="H6" s="25"/>
      <c r="J6" s="25"/>
    </row>
    <row r="7" spans="1:10" ht="15.75" customHeight="1" x14ac:dyDescent="0.2">
      <c r="D7" s="25"/>
      <c r="E7" s="25"/>
      <c r="G7" s="25"/>
      <c r="H7" s="25"/>
      <c r="J7" s="25"/>
    </row>
    <row r="8" spans="1:10" ht="15.75" customHeight="1" x14ac:dyDescent="0.2">
      <c r="D8" s="25"/>
      <c r="E8" s="25"/>
      <c r="G8" s="25"/>
      <c r="H8" s="25"/>
      <c r="J8" s="25"/>
    </row>
    <row r="9" spans="1:10" ht="15.75" customHeight="1" x14ac:dyDescent="0.2">
      <c r="D9" s="25"/>
      <c r="E9" s="25"/>
      <c r="G9" s="25"/>
      <c r="H9" s="25"/>
      <c r="J9" s="25"/>
    </row>
    <row r="10" spans="1:10" ht="15.75" customHeight="1" x14ac:dyDescent="0.2">
      <c r="D10" s="25"/>
      <c r="E10" s="25"/>
      <c r="G10" s="25"/>
      <c r="H10" s="25"/>
      <c r="J10" s="25"/>
    </row>
    <row r="11" spans="1:10" ht="19.5" customHeight="1" x14ac:dyDescent="0.2">
      <c r="B11" s="45" t="s">
        <v>43</v>
      </c>
      <c r="C11" s="46"/>
      <c r="D11" s="46"/>
      <c r="E11" s="46"/>
      <c r="F11" s="46"/>
      <c r="G11" s="47"/>
    </row>
    <row r="12" spans="1:10" ht="31.5" x14ac:dyDescent="0.2">
      <c r="A12" s="2">
        <v>2014</v>
      </c>
      <c r="B12" s="9" t="s">
        <v>25</v>
      </c>
      <c r="C12" s="8" t="s">
        <v>3</v>
      </c>
      <c r="D12" s="9" t="s">
        <v>1</v>
      </c>
      <c r="E12" s="9" t="s">
        <v>2</v>
      </c>
      <c r="F12" s="2" t="s">
        <v>5</v>
      </c>
      <c r="G12" s="2" t="s">
        <v>6</v>
      </c>
    </row>
    <row r="13" spans="1:10" ht="15.75" customHeight="1" x14ac:dyDescent="0.2">
      <c r="A13" s="1" t="s">
        <v>0</v>
      </c>
      <c r="B13" s="4"/>
      <c r="C13" s="23"/>
      <c r="D13" s="10">
        <v>32</v>
      </c>
      <c r="E13" s="21"/>
      <c r="F13" s="23"/>
      <c r="G13" s="23"/>
    </row>
    <row r="14" spans="1:10" ht="15.75" x14ac:dyDescent="0.2">
      <c r="A14" s="1" t="s">
        <v>4</v>
      </c>
      <c r="B14" s="6"/>
      <c r="C14" s="23"/>
      <c r="D14" s="23"/>
      <c r="E14" s="10">
        <v>12</v>
      </c>
      <c r="F14" s="23"/>
      <c r="G14" s="23"/>
    </row>
    <row r="15" spans="1:10" ht="15.75" x14ac:dyDescent="0.2">
      <c r="A15" s="1" t="s">
        <v>1</v>
      </c>
      <c r="B15" s="6">
        <v>32</v>
      </c>
      <c r="C15" s="11">
        <v>12</v>
      </c>
      <c r="D15" s="23"/>
      <c r="E15" s="12">
        <v>20</v>
      </c>
      <c r="F15" s="23"/>
      <c r="G15" s="23"/>
    </row>
    <row r="16" spans="1:10" ht="15.75" x14ac:dyDescent="0.2">
      <c r="A16" s="1" t="s">
        <v>2</v>
      </c>
      <c r="B16" s="6">
        <v>32</v>
      </c>
      <c r="C16" s="21"/>
      <c r="D16" s="23"/>
      <c r="E16" s="23"/>
      <c r="F16" s="12">
        <v>20</v>
      </c>
      <c r="G16" s="11">
        <v>12</v>
      </c>
    </row>
    <row r="17" spans="1:8" x14ac:dyDescent="0.2">
      <c r="D17" s="6">
        <f>SUM(D13:D16)</f>
        <v>32</v>
      </c>
      <c r="E17" s="6">
        <f>SUM(E13:E16)</f>
        <v>32</v>
      </c>
    </row>
    <row r="18" spans="1:8" x14ac:dyDescent="0.2">
      <c r="D18" s="26"/>
      <c r="E18" s="26"/>
    </row>
    <row r="19" spans="1:8" x14ac:dyDescent="0.2">
      <c r="D19" s="26"/>
      <c r="E19" s="26"/>
    </row>
    <row r="20" spans="1:8" x14ac:dyDescent="0.2">
      <c r="D20" s="26"/>
      <c r="E20" s="26"/>
    </row>
    <row r="21" spans="1:8" x14ac:dyDescent="0.2">
      <c r="D21" s="26"/>
      <c r="E21" s="26"/>
    </row>
    <row r="22" spans="1:8" x14ac:dyDescent="0.2">
      <c r="D22" s="26"/>
      <c r="E22" s="26"/>
    </row>
    <row r="23" spans="1:8" x14ac:dyDescent="0.2">
      <c r="D23" s="26"/>
      <c r="E23" s="26"/>
    </row>
    <row r="24" spans="1:8" x14ac:dyDescent="0.2">
      <c r="D24" s="26"/>
      <c r="E24" s="26"/>
    </row>
    <row r="25" spans="1:8" x14ac:dyDescent="0.2">
      <c r="D25" s="26"/>
      <c r="E25" s="26"/>
    </row>
    <row r="28" spans="1:8" ht="19.5" customHeight="1" x14ac:dyDescent="0.2">
      <c r="B28" s="45" t="s">
        <v>44</v>
      </c>
      <c r="C28" s="46"/>
      <c r="D28" s="46"/>
      <c r="E28" s="46"/>
      <c r="F28" s="46"/>
      <c r="G28" s="46"/>
      <c r="H28" s="47"/>
    </row>
    <row r="29" spans="1:8" ht="31.5" x14ac:dyDescent="0.2">
      <c r="A29" s="2">
        <v>2014</v>
      </c>
      <c r="B29" s="2" t="s">
        <v>25</v>
      </c>
      <c r="C29" s="2" t="s">
        <v>8</v>
      </c>
      <c r="D29" s="2" t="s">
        <v>5</v>
      </c>
      <c r="E29" s="2" t="s">
        <v>7</v>
      </c>
      <c r="F29" s="14" t="s">
        <v>9</v>
      </c>
      <c r="G29" s="14" t="s">
        <v>15</v>
      </c>
      <c r="H29" s="14" t="s">
        <v>13</v>
      </c>
    </row>
    <row r="30" spans="1:8" ht="15.75" customHeight="1" x14ac:dyDescent="0.2">
      <c r="A30" s="1" t="s">
        <v>3</v>
      </c>
      <c r="B30" s="4"/>
      <c r="C30" s="21"/>
      <c r="D30" s="10">
        <v>12</v>
      </c>
      <c r="E30" s="21"/>
      <c r="F30" s="21"/>
      <c r="G30" s="23"/>
      <c r="H30" s="23"/>
    </row>
    <row r="31" spans="1:8" ht="15.75" customHeight="1" x14ac:dyDescent="0.2">
      <c r="A31" s="1" t="s">
        <v>2</v>
      </c>
      <c r="B31" s="6"/>
      <c r="C31" s="21"/>
      <c r="D31" s="12">
        <v>20</v>
      </c>
      <c r="E31" s="21"/>
      <c r="F31" s="21"/>
      <c r="G31" s="23"/>
      <c r="H31" s="23"/>
    </row>
    <row r="32" spans="1:8" ht="15.75" x14ac:dyDescent="0.2">
      <c r="A32" s="13" t="s">
        <v>6</v>
      </c>
      <c r="B32" s="4"/>
      <c r="C32" s="21"/>
      <c r="D32" s="21"/>
      <c r="E32" s="17">
        <v>12</v>
      </c>
      <c r="F32" s="21"/>
      <c r="G32" s="23"/>
      <c r="H32" s="23"/>
    </row>
    <row r="33" spans="1:20" ht="15.75" x14ac:dyDescent="0.2">
      <c r="A33" s="13" t="s">
        <v>5</v>
      </c>
      <c r="B33" s="6">
        <v>32</v>
      </c>
      <c r="C33" s="11">
        <v>12</v>
      </c>
      <c r="D33" s="21"/>
      <c r="E33" s="12">
        <v>20</v>
      </c>
      <c r="F33" s="21"/>
      <c r="G33" s="23"/>
      <c r="H33" s="23"/>
    </row>
    <row r="34" spans="1:20" ht="15.75" x14ac:dyDescent="0.2">
      <c r="A34" s="13" t="s">
        <v>7</v>
      </c>
      <c r="B34" s="6">
        <v>32</v>
      </c>
      <c r="C34" s="21"/>
      <c r="D34" s="21"/>
      <c r="E34" s="21"/>
      <c r="F34" s="10">
        <v>8</v>
      </c>
      <c r="G34" s="11">
        <v>4</v>
      </c>
      <c r="H34" s="12">
        <v>20</v>
      </c>
    </row>
    <row r="35" spans="1:20" x14ac:dyDescent="0.2">
      <c r="D35" s="6">
        <f>SUM(D30:D34)</f>
        <v>32</v>
      </c>
      <c r="E35" s="6">
        <f>SUM(E30:E34)</f>
        <v>32</v>
      </c>
    </row>
    <row r="40" spans="1:20" x14ac:dyDescent="0.2">
      <c r="P40" s="41"/>
      <c r="Q40" s="41"/>
      <c r="R40" s="41"/>
      <c r="S40" s="41"/>
      <c r="T40" s="41"/>
    </row>
    <row r="41" spans="1:20" x14ac:dyDescent="0.2">
      <c r="P41" s="41"/>
      <c r="Q41" s="41"/>
      <c r="R41" s="41"/>
      <c r="S41" s="41"/>
      <c r="T41" s="41"/>
    </row>
    <row r="42" spans="1:20" x14ac:dyDescent="0.2">
      <c r="P42" s="41"/>
      <c r="Q42" s="41"/>
      <c r="R42" s="41"/>
      <c r="S42" s="41"/>
      <c r="T42" s="41"/>
    </row>
    <row r="43" spans="1:20" x14ac:dyDescent="0.2">
      <c r="P43" s="41"/>
      <c r="Q43" s="41"/>
      <c r="R43" s="41"/>
      <c r="S43" s="41"/>
      <c r="T43" s="41"/>
    </row>
    <row r="44" spans="1:20" x14ac:dyDescent="0.2">
      <c r="P44" s="41"/>
      <c r="Q44" s="41"/>
      <c r="R44" s="41"/>
      <c r="S44" s="41"/>
      <c r="T44" s="41"/>
    </row>
    <row r="45" spans="1:20" x14ac:dyDescent="0.2">
      <c r="P45" s="41"/>
      <c r="Q45" s="41"/>
      <c r="R45" s="41"/>
      <c r="S45" s="41"/>
      <c r="T45" s="41"/>
    </row>
    <row r="46" spans="1:20" x14ac:dyDescent="0.2">
      <c r="P46" s="41"/>
      <c r="Q46" s="41"/>
      <c r="R46" s="41"/>
      <c r="S46" s="41"/>
      <c r="T46" s="41"/>
    </row>
    <row r="47" spans="1:20" x14ac:dyDescent="0.2">
      <c r="P47" s="41"/>
      <c r="Q47" s="41"/>
      <c r="R47" s="41"/>
      <c r="S47" s="41"/>
      <c r="T47" s="41"/>
    </row>
    <row r="48" spans="1:20" ht="19.5" customHeight="1" x14ac:dyDescent="0.2">
      <c r="B48" s="45" t="s">
        <v>45</v>
      </c>
      <c r="C48" s="46"/>
      <c r="D48" s="46"/>
      <c r="E48" s="46"/>
      <c r="F48" s="46"/>
      <c r="G48" s="46"/>
      <c r="H48" s="47"/>
      <c r="P48" s="41"/>
      <c r="Q48" s="41"/>
      <c r="R48" s="41"/>
      <c r="S48" s="41"/>
      <c r="T48" s="41"/>
    </row>
    <row r="49" spans="1:20" ht="31.5" x14ac:dyDescent="0.2">
      <c r="A49" s="2">
        <v>2014</v>
      </c>
      <c r="B49" s="2" t="s">
        <v>25</v>
      </c>
      <c r="C49" s="2" t="s">
        <v>16</v>
      </c>
      <c r="D49" s="2" t="s">
        <v>13</v>
      </c>
      <c r="E49" s="2" t="s">
        <v>14</v>
      </c>
      <c r="F49" s="14" t="s">
        <v>9</v>
      </c>
      <c r="G49" s="14" t="s">
        <v>18</v>
      </c>
      <c r="H49" s="14" t="s">
        <v>17</v>
      </c>
      <c r="P49" s="41"/>
      <c r="Q49" s="41"/>
      <c r="R49" s="41"/>
      <c r="S49" s="41"/>
      <c r="T49" s="41"/>
    </row>
    <row r="50" spans="1:20" ht="15.75" x14ac:dyDescent="0.2">
      <c r="A50" s="15" t="s">
        <v>8</v>
      </c>
      <c r="B50" s="4"/>
      <c r="C50" s="22"/>
      <c r="D50" s="17">
        <v>12</v>
      </c>
      <c r="E50" s="22"/>
      <c r="F50" s="22"/>
      <c r="G50" s="22"/>
      <c r="H50" s="22"/>
      <c r="P50" s="41"/>
      <c r="Q50" s="41"/>
      <c r="R50" s="41"/>
      <c r="S50" s="41"/>
      <c r="T50" s="41"/>
    </row>
    <row r="51" spans="1:20" ht="15.75" x14ac:dyDescent="0.2">
      <c r="A51" s="15" t="s">
        <v>7</v>
      </c>
      <c r="B51" s="6"/>
      <c r="C51" s="22"/>
      <c r="D51" s="18">
        <v>20</v>
      </c>
      <c r="E51" s="22"/>
      <c r="F51" s="22"/>
      <c r="G51" s="22"/>
      <c r="H51" s="22"/>
      <c r="P51" s="41"/>
      <c r="Q51" s="41"/>
      <c r="R51" s="41"/>
      <c r="S51" s="41"/>
      <c r="T51" s="41"/>
    </row>
    <row r="52" spans="1:20" ht="15.75" x14ac:dyDescent="0.2">
      <c r="A52" s="15" t="s">
        <v>15</v>
      </c>
      <c r="B52" s="4"/>
      <c r="C52" s="22"/>
      <c r="D52" s="22"/>
      <c r="E52" s="17">
        <v>12</v>
      </c>
      <c r="F52" s="22"/>
      <c r="G52" s="22"/>
      <c r="H52" s="22"/>
      <c r="P52" s="41"/>
      <c r="Q52" s="41"/>
      <c r="R52" s="41"/>
      <c r="S52" s="41"/>
      <c r="T52" s="41"/>
    </row>
    <row r="53" spans="1:20" ht="15.75" x14ac:dyDescent="0.2">
      <c r="A53" s="15" t="s">
        <v>13</v>
      </c>
      <c r="B53" s="6">
        <v>32</v>
      </c>
      <c r="C53" s="16" t="s">
        <v>28</v>
      </c>
      <c r="D53" s="22"/>
      <c r="E53" s="18" t="s">
        <v>27</v>
      </c>
      <c r="F53" s="17" t="s">
        <v>19</v>
      </c>
      <c r="G53" s="22"/>
      <c r="H53" s="22"/>
      <c r="P53" s="41"/>
      <c r="Q53" s="41"/>
      <c r="R53" s="41"/>
      <c r="S53" s="41"/>
      <c r="T53" s="41"/>
    </row>
    <row r="54" spans="1:20" ht="15.75" x14ac:dyDescent="0.2">
      <c r="A54" s="15" t="s">
        <v>14</v>
      </c>
      <c r="B54" s="6">
        <v>32</v>
      </c>
      <c r="C54" s="22"/>
      <c r="D54" s="22"/>
      <c r="E54" s="22"/>
      <c r="F54" s="17" t="s">
        <v>20</v>
      </c>
      <c r="G54" s="16" t="s">
        <v>47</v>
      </c>
      <c r="H54" s="18">
        <v>16</v>
      </c>
      <c r="P54" s="41"/>
      <c r="Q54" s="41"/>
      <c r="R54" s="41"/>
      <c r="S54" s="41"/>
      <c r="T54" s="41"/>
    </row>
    <row r="55" spans="1:20" ht="15.75" x14ac:dyDescent="0.2">
      <c r="A55" s="20" t="s">
        <v>9</v>
      </c>
      <c r="B55" s="6"/>
      <c r="C55" s="21"/>
      <c r="D55" s="21"/>
      <c r="E55" s="16" t="s">
        <v>22</v>
      </c>
      <c r="F55" s="4"/>
      <c r="G55" s="4"/>
      <c r="H55" s="4"/>
      <c r="P55" s="41"/>
      <c r="Q55" s="41"/>
      <c r="R55" s="41"/>
      <c r="S55" s="41"/>
      <c r="T55" s="41"/>
    </row>
    <row r="56" spans="1:20" x14ac:dyDescent="0.2">
      <c r="C56" s="3"/>
      <c r="D56" s="5">
        <f>SUM(D50:D55)</f>
        <v>32</v>
      </c>
      <c r="E56" s="5">
        <v>32</v>
      </c>
      <c r="F56" s="5" t="s">
        <v>21</v>
      </c>
      <c r="G56" s="3"/>
      <c r="H56" s="3"/>
      <c r="P56" s="41"/>
      <c r="Q56" s="41"/>
      <c r="R56" s="41"/>
      <c r="S56" s="41"/>
      <c r="T56" s="41"/>
    </row>
    <row r="57" spans="1:20" x14ac:dyDescent="0.2">
      <c r="P57" s="41"/>
      <c r="Q57" s="41"/>
      <c r="R57" s="41"/>
      <c r="S57" s="41"/>
      <c r="T57" s="41"/>
    </row>
    <row r="58" spans="1:20" x14ac:dyDescent="0.2">
      <c r="P58" s="41"/>
      <c r="Q58" s="41"/>
      <c r="R58" s="41"/>
      <c r="S58" s="41"/>
      <c r="T58" s="41"/>
    </row>
    <row r="59" spans="1:20" collapsed="1" x14ac:dyDescent="0.2">
      <c r="A59" s="41"/>
      <c r="B59" s="48" t="s">
        <v>51</v>
      </c>
      <c r="C59" s="48"/>
      <c r="D59" s="48"/>
      <c r="E59" s="48"/>
      <c r="F59" s="48"/>
      <c r="G59" s="48"/>
      <c r="P59" s="41"/>
      <c r="Q59" s="41"/>
      <c r="R59" s="41"/>
      <c r="S59" s="41"/>
      <c r="T59" s="41"/>
    </row>
    <row r="60" spans="1:20" hidden="1" outlineLevel="1" x14ac:dyDescent="0.2">
      <c r="A60" s="41"/>
      <c r="B60" s="48" t="s">
        <v>45</v>
      </c>
      <c r="C60" s="48"/>
      <c r="D60" s="48"/>
      <c r="E60" s="48"/>
      <c r="F60" s="48"/>
      <c r="G60" s="48"/>
      <c r="P60" s="41"/>
      <c r="Q60" s="41"/>
      <c r="R60" s="41"/>
      <c r="S60" s="41"/>
      <c r="T60" s="41"/>
    </row>
    <row r="61" spans="1:20" ht="31.5" hidden="1" outlineLevel="1" x14ac:dyDescent="0.2">
      <c r="A61" s="2">
        <v>2014</v>
      </c>
      <c r="B61" s="2" t="s">
        <v>25</v>
      </c>
      <c r="C61" s="2" t="s">
        <v>16</v>
      </c>
      <c r="D61" s="2" t="s">
        <v>13</v>
      </c>
      <c r="E61" s="2" t="s">
        <v>14</v>
      </c>
      <c r="F61" s="14" t="s">
        <v>9</v>
      </c>
      <c r="G61" s="14" t="s">
        <v>18</v>
      </c>
      <c r="H61" s="14" t="s">
        <v>17</v>
      </c>
      <c r="P61" s="41"/>
      <c r="Q61" s="41"/>
      <c r="R61" s="41"/>
      <c r="S61" s="41"/>
      <c r="T61" s="41"/>
    </row>
    <row r="62" spans="1:20" ht="15.75" hidden="1" outlineLevel="1" x14ac:dyDescent="0.2">
      <c r="A62" s="15" t="s">
        <v>8</v>
      </c>
      <c r="B62" s="4"/>
      <c r="C62" s="22"/>
      <c r="D62" s="17">
        <v>12</v>
      </c>
      <c r="E62" s="22"/>
      <c r="F62" s="22"/>
      <c r="G62" s="22"/>
      <c r="H62" s="22"/>
      <c r="P62" s="41"/>
      <c r="Q62" s="41"/>
      <c r="R62" s="41"/>
      <c r="S62" s="41"/>
      <c r="T62" s="41"/>
    </row>
    <row r="63" spans="1:20" ht="15.75" hidden="1" outlineLevel="1" x14ac:dyDescent="0.2">
      <c r="A63" s="15" t="s">
        <v>7</v>
      </c>
      <c r="B63" s="27"/>
      <c r="C63" s="22"/>
      <c r="D63" s="18">
        <v>20</v>
      </c>
      <c r="E63" s="22"/>
      <c r="F63" s="22"/>
      <c r="G63" s="22"/>
      <c r="H63" s="22"/>
      <c r="P63" s="41"/>
      <c r="Q63" s="41"/>
      <c r="R63" s="41"/>
      <c r="S63" s="41"/>
      <c r="T63" s="41"/>
    </row>
    <row r="64" spans="1:20" ht="15.75" hidden="1" outlineLevel="1" x14ac:dyDescent="0.2">
      <c r="A64" s="15" t="s">
        <v>15</v>
      </c>
      <c r="B64" s="4"/>
      <c r="C64" s="22"/>
      <c r="D64" s="22"/>
      <c r="E64" s="17">
        <v>12</v>
      </c>
      <c r="F64" s="22"/>
      <c r="G64" s="22"/>
      <c r="H64" s="22"/>
      <c r="P64" s="41"/>
      <c r="Q64" s="41"/>
      <c r="R64" s="41"/>
      <c r="S64" s="41"/>
      <c r="T64" s="41"/>
    </row>
    <row r="65" spans="1:20" ht="15.75" hidden="1" outlineLevel="1" x14ac:dyDescent="0.2">
      <c r="A65" s="15" t="s">
        <v>13</v>
      </c>
      <c r="B65" s="27">
        <v>32</v>
      </c>
      <c r="C65" s="16">
        <f>12-F65+E67</f>
        <v>14</v>
      </c>
      <c r="D65" s="22"/>
      <c r="E65" s="18">
        <f>20  - E67</f>
        <v>18</v>
      </c>
      <c r="F65" s="32">
        <v>0</v>
      </c>
      <c r="G65" s="22"/>
      <c r="H65" s="22"/>
      <c r="P65" s="41"/>
      <c r="Q65" s="41"/>
      <c r="R65" s="41"/>
      <c r="S65" s="41"/>
      <c r="T65" s="41"/>
    </row>
    <row r="66" spans="1:20" ht="15.75" hidden="1" outlineLevel="1" x14ac:dyDescent="0.2">
      <c r="A66" s="15" t="s">
        <v>14</v>
      </c>
      <c r="B66" s="27">
        <v>32</v>
      </c>
      <c r="C66" s="22"/>
      <c r="D66" s="22"/>
      <c r="E66" s="22"/>
      <c r="F66" s="32">
        <v>8</v>
      </c>
      <c r="G66" s="16">
        <f>16-F66</f>
        <v>8</v>
      </c>
      <c r="H66" s="18">
        <f>16</f>
        <v>16</v>
      </c>
      <c r="P66" s="41"/>
      <c r="Q66" s="41"/>
      <c r="R66" s="41"/>
      <c r="S66" s="41"/>
      <c r="T66" s="41"/>
    </row>
    <row r="67" spans="1:20" ht="15.75" hidden="1" outlineLevel="1" x14ac:dyDescent="0.2">
      <c r="A67" s="20" t="s">
        <v>9</v>
      </c>
      <c r="B67" s="27"/>
      <c r="C67" s="21"/>
      <c r="D67" s="21"/>
      <c r="E67" s="33">
        <v>2</v>
      </c>
      <c r="F67" s="4"/>
      <c r="G67" s="4"/>
      <c r="H67" s="4"/>
      <c r="P67" s="41"/>
      <c r="Q67" s="41"/>
      <c r="R67" s="41"/>
      <c r="S67" s="41"/>
      <c r="T67" s="41"/>
    </row>
    <row r="68" spans="1:20" hidden="1" outlineLevel="1" x14ac:dyDescent="0.2">
      <c r="A68" s="41"/>
      <c r="C68" s="41"/>
      <c r="D68" s="27">
        <f>SUM(D62:D67)</f>
        <v>32</v>
      </c>
      <c r="E68" s="27">
        <f>SUM(E62:E67)</f>
        <v>32</v>
      </c>
      <c r="F68" s="27">
        <f>SUM(F62:F67)</f>
        <v>8</v>
      </c>
      <c r="G68" s="41"/>
      <c r="P68" s="41"/>
      <c r="Q68" s="41"/>
      <c r="R68" s="41"/>
      <c r="S68" s="41"/>
      <c r="T68" s="41"/>
    </row>
    <row r="69" spans="1:20" x14ac:dyDescent="0.2">
      <c r="P69" s="41"/>
      <c r="Q69" s="41"/>
      <c r="R69" s="41"/>
      <c r="S69" s="41"/>
      <c r="T69" s="41"/>
    </row>
    <row r="70" spans="1:20" ht="19.5" customHeight="1" x14ac:dyDescent="0.2">
      <c r="P70" s="41"/>
      <c r="Q70" s="41"/>
      <c r="R70" s="41"/>
      <c r="S70" s="41"/>
      <c r="T70" s="41"/>
    </row>
    <row r="71" spans="1:20" ht="15.75" customHeight="1" x14ac:dyDescent="0.2">
      <c r="P71" s="41"/>
      <c r="Q71" s="41"/>
      <c r="R71" s="41"/>
      <c r="S71" s="41"/>
      <c r="T71" s="41"/>
    </row>
    <row r="72" spans="1:20" ht="15.75" customHeight="1" x14ac:dyDescent="0.2">
      <c r="P72" s="41"/>
      <c r="Q72" s="41"/>
      <c r="R72" s="41"/>
      <c r="S72" s="41"/>
      <c r="T72" s="41"/>
    </row>
    <row r="73" spans="1:20" ht="15.75" customHeight="1" x14ac:dyDescent="0.2">
      <c r="P73" s="41"/>
      <c r="Q73" s="41"/>
      <c r="R73" s="41"/>
      <c r="S73" s="41"/>
      <c r="T73" s="41"/>
    </row>
    <row r="74" spans="1:20" x14ac:dyDescent="0.2">
      <c r="P74" s="41"/>
      <c r="Q74" s="41"/>
      <c r="R74" s="41"/>
      <c r="S74" s="41"/>
      <c r="T74" s="41"/>
    </row>
    <row r="75" spans="1:20" x14ac:dyDescent="0.2">
      <c r="P75" s="41"/>
      <c r="Q75" s="41"/>
      <c r="R75" s="41"/>
      <c r="S75" s="41"/>
      <c r="T75" s="41"/>
    </row>
    <row r="76" spans="1:20" x14ac:dyDescent="0.2">
      <c r="P76" s="41"/>
      <c r="Q76" s="41"/>
      <c r="R76" s="41"/>
      <c r="S76" s="41"/>
      <c r="T76" s="41"/>
    </row>
    <row r="77" spans="1:20" x14ac:dyDescent="0.2">
      <c r="P77" s="41"/>
      <c r="Q77" s="41"/>
      <c r="R77" s="41"/>
      <c r="S77" s="41"/>
      <c r="T77" s="41"/>
    </row>
    <row r="78" spans="1:20" x14ac:dyDescent="0.2">
      <c r="P78" s="41"/>
      <c r="Q78" s="41"/>
      <c r="R78" s="41"/>
      <c r="S78" s="41"/>
      <c r="T78" s="41"/>
    </row>
    <row r="79" spans="1:20" x14ac:dyDescent="0.2">
      <c r="P79" s="41"/>
      <c r="Q79" s="41"/>
      <c r="R79" s="41"/>
      <c r="S79" s="41"/>
      <c r="T79" s="41"/>
    </row>
    <row r="80" spans="1:20" x14ac:dyDescent="0.2">
      <c r="P80" s="41"/>
      <c r="Q80" s="41"/>
      <c r="R80" s="41"/>
      <c r="S80" s="41"/>
      <c r="T80" s="41"/>
    </row>
    <row r="81" spans="1:20" x14ac:dyDescent="0.2">
      <c r="P81" s="41"/>
      <c r="Q81" s="41"/>
      <c r="R81" s="41"/>
      <c r="S81" s="41"/>
      <c r="T81" s="41"/>
    </row>
    <row r="82" spans="1:20" x14ac:dyDescent="0.2">
      <c r="B82" s="45" t="s">
        <v>46</v>
      </c>
      <c r="C82" s="46"/>
      <c r="D82" s="46"/>
      <c r="E82" s="46"/>
      <c r="F82" s="46"/>
      <c r="G82" s="47"/>
    </row>
    <row r="83" spans="1:20" ht="31.5" x14ac:dyDescent="0.2">
      <c r="A83" s="2">
        <v>2014</v>
      </c>
      <c r="B83" s="9" t="s">
        <v>25</v>
      </c>
      <c r="C83" s="9" t="s">
        <v>18</v>
      </c>
      <c r="D83" s="9" t="s">
        <v>17</v>
      </c>
      <c r="E83" s="24" t="s">
        <v>9</v>
      </c>
      <c r="F83" s="24" t="s">
        <v>24</v>
      </c>
      <c r="G83" s="24" t="s">
        <v>23</v>
      </c>
    </row>
    <row r="84" spans="1:20" ht="15.75" x14ac:dyDescent="0.2">
      <c r="A84" s="13" t="s">
        <v>16</v>
      </c>
      <c r="B84" s="4"/>
      <c r="C84" s="22"/>
      <c r="D84" s="10">
        <v>8</v>
      </c>
      <c r="E84" s="22"/>
      <c r="F84" s="22"/>
      <c r="G84" s="22"/>
    </row>
    <row r="85" spans="1:20" ht="15.75" x14ac:dyDescent="0.2">
      <c r="A85" s="13" t="s">
        <v>14</v>
      </c>
      <c r="B85" s="6"/>
      <c r="C85" s="22"/>
      <c r="D85" s="18">
        <v>16</v>
      </c>
      <c r="E85" s="22"/>
      <c r="F85" s="22"/>
      <c r="G85" s="22"/>
    </row>
    <row r="86" spans="1:20" ht="15.75" x14ac:dyDescent="0.2">
      <c r="A86" s="20" t="s">
        <v>18</v>
      </c>
      <c r="B86" s="6"/>
      <c r="C86" s="22"/>
      <c r="D86" s="10">
        <v>8</v>
      </c>
      <c r="E86" s="22"/>
      <c r="F86" s="22"/>
      <c r="G86" s="22"/>
    </row>
    <row r="87" spans="1:20" ht="15.75" x14ac:dyDescent="0.2">
      <c r="A87" s="20" t="s">
        <v>29</v>
      </c>
      <c r="B87" s="6">
        <v>71</v>
      </c>
      <c r="C87" s="16" t="s">
        <v>30</v>
      </c>
      <c r="D87" s="18" t="s">
        <v>31</v>
      </c>
      <c r="E87" s="17" t="s">
        <v>19</v>
      </c>
      <c r="F87" s="22"/>
      <c r="G87" s="22"/>
    </row>
    <row r="88" spans="1:20" ht="19.5" customHeight="1" x14ac:dyDescent="0.2">
      <c r="A88" s="20" t="s">
        <v>26</v>
      </c>
      <c r="B88" s="6">
        <v>7</v>
      </c>
      <c r="C88" s="22"/>
      <c r="D88" s="22"/>
      <c r="E88" s="17" t="s">
        <v>20</v>
      </c>
      <c r="F88" s="16" t="s">
        <v>52</v>
      </c>
      <c r="G88" s="18">
        <v>5</v>
      </c>
    </row>
    <row r="89" spans="1:20" ht="15.75" x14ac:dyDescent="0.2">
      <c r="A89" s="20" t="s">
        <v>9</v>
      </c>
      <c r="B89" s="6"/>
      <c r="C89" s="22"/>
      <c r="D89" s="16" t="s">
        <v>22</v>
      </c>
      <c r="E89" s="22"/>
      <c r="F89" s="22"/>
      <c r="G89" s="22"/>
    </row>
    <row r="90" spans="1:20" x14ac:dyDescent="0.2">
      <c r="E90" s="19" t="s">
        <v>21</v>
      </c>
    </row>
    <row r="91" spans="1:20" x14ac:dyDescent="0.2">
      <c r="E91" s="42"/>
    </row>
    <row r="92" spans="1:20" x14ac:dyDescent="0.2">
      <c r="E92" s="42"/>
    </row>
    <row r="93" spans="1:20" collapsed="1" x14ac:dyDescent="0.2">
      <c r="B93" s="48" t="s">
        <v>51</v>
      </c>
      <c r="C93" s="48"/>
      <c r="D93" s="48"/>
      <c r="E93" s="48"/>
      <c r="F93" s="48"/>
      <c r="G93" s="48"/>
    </row>
    <row r="94" spans="1:20" hidden="1" outlineLevel="1" x14ac:dyDescent="0.2">
      <c r="B94" s="48" t="s">
        <v>46</v>
      </c>
      <c r="C94" s="48"/>
      <c r="D94" s="48"/>
      <c r="E94" s="48"/>
      <c r="F94" s="48"/>
      <c r="G94" s="48"/>
    </row>
    <row r="95" spans="1:20" ht="31.5" hidden="1" outlineLevel="1" x14ac:dyDescent="0.2">
      <c r="A95" s="2">
        <v>2014</v>
      </c>
      <c r="B95" s="9" t="s">
        <v>25</v>
      </c>
      <c r="C95" s="2" t="s">
        <v>18</v>
      </c>
      <c r="D95" s="2" t="s">
        <v>17</v>
      </c>
      <c r="E95" s="14" t="s">
        <v>9</v>
      </c>
      <c r="F95" s="14" t="s">
        <v>23</v>
      </c>
      <c r="G95" s="14" t="s">
        <v>24</v>
      </c>
    </row>
    <row r="96" spans="1:20" ht="15.75" hidden="1" outlineLevel="1" x14ac:dyDescent="0.2">
      <c r="A96" s="13" t="s">
        <v>16</v>
      </c>
      <c r="B96" s="4"/>
      <c r="C96" s="22"/>
      <c r="D96" s="10">
        <v>8</v>
      </c>
      <c r="E96" s="22"/>
      <c r="F96" s="22"/>
      <c r="G96" s="22"/>
    </row>
    <row r="97" spans="1:7" ht="15.75" hidden="1" outlineLevel="1" x14ac:dyDescent="0.2">
      <c r="A97" s="13" t="s">
        <v>14</v>
      </c>
      <c r="B97" s="27"/>
      <c r="C97" s="22"/>
      <c r="D97" s="18">
        <v>16</v>
      </c>
      <c r="E97" s="22"/>
      <c r="F97" s="22"/>
      <c r="G97" s="22"/>
    </row>
    <row r="98" spans="1:7" ht="15.75" hidden="1" outlineLevel="1" x14ac:dyDescent="0.2">
      <c r="A98" s="20" t="s">
        <v>18</v>
      </c>
      <c r="B98" s="27"/>
      <c r="C98" s="22"/>
      <c r="D98" s="10">
        <v>8</v>
      </c>
      <c r="E98" s="22"/>
      <c r="F98" s="22"/>
      <c r="G98" s="22"/>
    </row>
    <row r="99" spans="1:7" ht="15.75" hidden="1" outlineLevel="1" x14ac:dyDescent="0.2">
      <c r="A99" s="20" t="s">
        <v>29</v>
      </c>
      <c r="B99" s="27">
        <v>71</v>
      </c>
      <c r="C99" s="16">
        <f>33-E99+D101</f>
        <v>27</v>
      </c>
      <c r="D99" s="18">
        <f>38 - D101</f>
        <v>36</v>
      </c>
      <c r="E99" s="32">
        <v>8</v>
      </c>
      <c r="F99" s="22"/>
      <c r="G99" s="22"/>
    </row>
    <row r="100" spans="1:7" ht="15.75" hidden="1" outlineLevel="1" x14ac:dyDescent="0.2">
      <c r="A100" s="20" t="s">
        <v>26</v>
      </c>
      <c r="B100" s="27">
        <v>7</v>
      </c>
      <c r="C100" s="22"/>
      <c r="D100" s="22"/>
      <c r="E100" s="32">
        <v>0</v>
      </c>
      <c r="F100" s="16">
        <f>2 - E100</f>
        <v>2</v>
      </c>
      <c r="G100" s="18">
        <v>5</v>
      </c>
    </row>
    <row r="101" spans="1:7" ht="15.75" hidden="1" outlineLevel="1" x14ac:dyDescent="0.2">
      <c r="A101" s="20" t="s">
        <v>9</v>
      </c>
      <c r="B101" s="27"/>
      <c r="C101" s="22"/>
      <c r="D101" s="33">
        <v>2</v>
      </c>
      <c r="E101" s="22"/>
      <c r="F101" s="22"/>
      <c r="G101" s="22"/>
    </row>
    <row r="102" spans="1:7" hidden="1" outlineLevel="1" x14ac:dyDescent="0.2">
      <c r="C102" s="41"/>
      <c r="D102" s="27">
        <f>SUM(D96:D101)</f>
        <v>70</v>
      </c>
      <c r="E102" s="27">
        <f>SUM(E96:E101)</f>
        <v>8</v>
      </c>
      <c r="F102" s="41"/>
    </row>
    <row r="103" spans="1:7" x14ac:dyDescent="0.2">
      <c r="A103" s="41"/>
      <c r="B103" s="26"/>
      <c r="C103" s="26"/>
      <c r="D103" s="41"/>
      <c r="E103" s="41"/>
    </row>
    <row r="104" spans="1:7" x14ac:dyDescent="0.2">
      <c r="A104" s="41"/>
      <c r="B104" s="26"/>
      <c r="C104" s="26"/>
      <c r="D104" s="41"/>
      <c r="E104" s="41"/>
    </row>
    <row r="105" spans="1:7" x14ac:dyDescent="0.2">
      <c r="A105" s="41"/>
      <c r="B105" s="26"/>
      <c r="C105" s="26"/>
      <c r="D105" s="41"/>
      <c r="E105" s="41"/>
    </row>
    <row r="114" spans="1:7" ht="19.5" customHeight="1" x14ac:dyDescent="0.2"/>
    <row r="115" spans="1:7" x14ac:dyDescent="0.2">
      <c r="B115" s="45" t="s">
        <v>48</v>
      </c>
      <c r="C115" s="46"/>
      <c r="D115" s="46"/>
      <c r="E115" s="46"/>
      <c r="F115" s="46"/>
      <c r="G115" s="47"/>
    </row>
    <row r="116" spans="1:7" ht="31.5" x14ac:dyDescent="0.2">
      <c r="A116" s="2">
        <v>2014</v>
      </c>
      <c r="B116" s="9" t="s">
        <v>25</v>
      </c>
      <c r="C116" s="24" t="s">
        <v>24</v>
      </c>
      <c r="D116" s="24" t="s">
        <v>23</v>
      </c>
      <c r="E116" s="24" t="s">
        <v>9</v>
      </c>
      <c r="F116" s="24" t="s">
        <v>35</v>
      </c>
      <c r="G116" s="24" t="s">
        <v>34</v>
      </c>
    </row>
    <row r="117" spans="1:7" ht="15.75" x14ac:dyDescent="0.2">
      <c r="A117" s="13" t="s">
        <v>32</v>
      </c>
      <c r="B117" s="4"/>
      <c r="C117" s="22"/>
      <c r="D117" s="10">
        <v>8</v>
      </c>
      <c r="E117" s="22"/>
      <c r="F117" s="22"/>
      <c r="G117" s="22"/>
    </row>
    <row r="118" spans="1:7" ht="15.75" x14ac:dyDescent="0.2">
      <c r="A118" s="13" t="s">
        <v>26</v>
      </c>
      <c r="B118" s="6"/>
      <c r="C118" s="22"/>
      <c r="D118" s="18">
        <v>5</v>
      </c>
      <c r="E118" s="22"/>
      <c r="F118" s="22"/>
      <c r="G118" s="22"/>
    </row>
    <row r="119" spans="1:7" ht="15.75" x14ac:dyDescent="0.2">
      <c r="A119" s="13" t="s">
        <v>49</v>
      </c>
      <c r="B119" s="4"/>
      <c r="C119" s="22"/>
      <c r="D119" s="10">
        <v>8</v>
      </c>
      <c r="E119" s="22"/>
      <c r="F119" s="22"/>
      <c r="G119" s="22"/>
    </row>
    <row r="120" spans="1:7" ht="15.75" x14ac:dyDescent="0.2">
      <c r="A120" s="13" t="s">
        <v>36</v>
      </c>
      <c r="B120" s="6">
        <v>36</v>
      </c>
      <c r="C120" s="16" t="s">
        <v>42</v>
      </c>
      <c r="D120" s="18" t="s">
        <v>41</v>
      </c>
      <c r="E120" s="17" t="s">
        <v>19</v>
      </c>
      <c r="F120" s="22"/>
      <c r="G120" s="22"/>
    </row>
    <row r="121" spans="1:7" ht="15.75" x14ac:dyDescent="0.2">
      <c r="A121" s="13" t="s">
        <v>37</v>
      </c>
      <c r="B121" s="6">
        <v>4</v>
      </c>
      <c r="C121" s="22"/>
      <c r="D121" s="22"/>
      <c r="E121" s="17" t="s">
        <v>20</v>
      </c>
      <c r="F121" s="16" t="s">
        <v>52</v>
      </c>
      <c r="G121" s="18">
        <v>2</v>
      </c>
    </row>
    <row r="122" spans="1:7" ht="15.75" x14ac:dyDescent="0.2">
      <c r="A122" s="13" t="s">
        <v>9</v>
      </c>
      <c r="B122" s="6"/>
      <c r="C122" s="22"/>
      <c r="D122" s="16" t="s">
        <v>22</v>
      </c>
      <c r="E122" s="22"/>
      <c r="F122" s="22"/>
      <c r="G122" s="22"/>
    </row>
    <row r="123" spans="1:7" x14ac:dyDescent="0.2">
      <c r="E123" s="19" t="s">
        <v>38</v>
      </c>
    </row>
    <row r="124" spans="1:7" x14ac:dyDescent="0.2">
      <c r="E124" s="42"/>
    </row>
    <row r="125" spans="1:7" x14ac:dyDescent="0.2">
      <c r="E125" s="42"/>
    </row>
    <row r="126" spans="1:7" collapsed="1" x14ac:dyDescent="0.2">
      <c r="B126" s="48" t="s">
        <v>51</v>
      </c>
      <c r="C126" s="48"/>
      <c r="D126" s="48"/>
      <c r="E126" s="48"/>
      <c r="F126" s="48"/>
      <c r="G126" s="48"/>
    </row>
    <row r="127" spans="1:7" hidden="1" outlineLevel="1" x14ac:dyDescent="0.2">
      <c r="B127" s="45" t="s">
        <v>48</v>
      </c>
      <c r="C127" s="46"/>
      <c r="D127" s="46"/>
      <c r="E127" s="46"/>
      <c r="F127" s="46"/>
      <c r="G127" s="47"/>
    </row>
    <row r="128" spans="1:7" ht="31.5" hidden="1" outlineLevel="1" x14ac:dyDescent="0.2">
      <c r="A128" s="2">
        <v>2014</v>
      </c>
      <c r="B128" s="2" t="s">
        <v>25</v>
      </c>
      <c r="C128" s="24" t="s">
        <v>24</v>
      </c>
      <c r="D128" s="24" t="s">
        <v>23</v>
      </c>
      <c r="E128" s="24" t="s">
        <v>9</v>
      </c>
      <c r="F128" s="24" t="s">
        <v>35</v>
      </c>
      <c r="G128" s="24" t="s">
        <v>34</v>
      </c>
    </row>
    <row r="129" spans="1:7" ht="15.75" hidden="1" outlineLevel="1" x14ac:dyDescent="0.2">
      <c r="A129" s="13" t="s">
        <v>32</v>
      </c>
      <c r="B129" s="4"/>
      <c r="C129" s="22"/>
      <c r="D129" s="10">
        <v>8</v>
      </c>
      <c r="E129" s="22"/>
      <c r="F129" s="22"/>
      <c r="G129" s="22"/>
    </row>
    <row r="130" spans="1:7" ht="15.75" hidden="1" outlineLevel="1" x14ac:dyDescent="0.2">
      <c r="A130" s="13" t="s">
        <v>26</v>
      </c>
      <c r="B130" s="4"/>
      <c r="C130" s="22"/>
      <c r="D130" s="18">
        <v>5</v>
      </c>
      <c r="E130" s="22"/>
      <c r="F130" s="22"/>
      <c r="G130" s="22"/>
    </row>
    <row r="131" spans="1:7" ht="15.75" hidden="1" outlineLevel="1" x14ac:dyDescent="0.2">
      <c r="A131" s="13" t="s">
        <v>49</v>
      </c>
      <c r="B131" s="27"/>
      <c r="C131" s="22"/>
      <c r="D131" s="10">
        <v>8</v>
      </c>
      <c r="E131" s="31"/>
      <c r="F131" s="22"/>
      <c r="G131" s="22"/>
    </row>
    <row r="132" spans="1:7" ht="15.75" hidden="1" outlineLevel="1" x14ac:dyDescent="0.2">
      <c r="A132" s="13" t="s">
        <v>36</v>
      </c>
      <c r="B132" s="27">
        <v>36</v>
      </c>
      <c r="C132" s="16">
        <f>9 - E132 + D134</f>
        <v>8</v>
      </c>
      <c r="D132" s="29">
        <f>27-D134</f>
        <v>27</v>
      </c>
      <c r="E132" s="32">
        <v>1</v>
      </c>
      <c r="F132" s="30"/>
      <c r="G132" s="22"/>
    </row>
    <row r="133" spans="1:7" ht="15.75" hidden="1" outlineLevel="1" x14ac:dyDescent="0.2">
      <c r="A133" s="13" t="s">
        <v>37</v>
      </c>
      <c r="B133" s="27">
        <v>4</v>
      </c>
      <c r="C133" s="22"/>
      <c r="D133" s="37"/>
      <c r="E133" s="32">
        <v>2</v>
      </c>
      <c r="F133" s="35">
        <f>2-E133</f>
        <v>0</v>
      </c>
      <c r="G133" s="18">
        <v>2</v>
      </c>
    </row>
    <row r="134" spans="1:7" ht="15.75" hidden="1" outlineLevel="1" x14ac:dyDescent="0.2">
      <c r="A134" s="13" t="s">
        <v>9</v>
      </c>
      <c r="B134" s="4"/>
      <c r="C134" s="34"/>
      <c r="D134" s="33">
        <v>0</v>
      </c>
      <c r="E134" s="39"/>
      <c r="F134" s="22"/>
      <c r="G134" s="22"/>
    </row>
    <row r="135" spans="1:7" hidden="1" outlineLevel="1" x14ac:dyDescent="0.2">
      <c r="C135" s="41"/>
      <c r="D135" s="38">
        <f>SUM(D129:D134)</f>
        <v>48</v>
      </c>
      <c r="E135" s="38">
        <f>SUM(E129:E134)</f>
        <v>3</v>
      </c>
      <c r="F135" s="41"/>
      <c r="G135" s="41"/>
    </row>
    <row r="136" spans="1:7" x14ac:dyDescent="0.2">
      <c r="E136" s="42"/>
    </row>
    <row r="144" spans="1:7" x14ac:dyDescent="0.2">
      <c r="B144" s="45" t="s">
        <v>50</v>
      </c>
      <c r="C144" s="46"/>
      <c r="D144" s="46"/>
      <c r="E144" s="47"/>
    </row>
    <row r="145" spans="1:5" ht="31.5" x14ac:dyDescent="0.2">
      <c r="A145" s="2">
        <v>2014</v>
      </c>
      <c r="B145" s="9" t="s">
        <v>25</v>
      </c>
      <c r="C145" s="24" t="s">
        <v>35</v>
      </c>
      <c r="D145" s="24" t="s">
        <v>34</v>
      </c>
      <c r="E145" s="24" t="s">
        <v>9</v>
      </c>
    </row>
    <row r="146" spans="1:5" ht="15.75" x14ac:dyDescent="0.2">
      <c r="A146" s="13" t="s">
        <v>33</v>
      </c>
      <c r="B146" s="28"/>
      <c r="C146" s="22"/>
      <c r="D146" s="17">
        <v>6</v>
      </c>
      <c r="E146" s="22"/>
    </row>
    <row r="147" spans="1:5" ht="15.75" x14ac:dyDescent="0.2">
      <c r="A147" s="13" t="s">
        <v>37</v>
      </c>
      <c r="B147" s="28"/>
      <c r="C147" s="22"/>
      <c r="D147" s="18">
        <v>2</v>
      </c>
      <c r="E147" s="22"/>
    </row>
    <row r="148" spans="1:5" ht="15.75" x14ac:dyDescent="0.2">
      <c r="A148" s="13" t="s">
        <v>39</v>
      </c>
      <c r="B148" s="28"/>
      <c r="C148" s="22"/>
      <c r="D148" s="17">
        <v>8</v>
      </c>
      <c r="E148" s="22"/>
    </row>
    <row r="149" spans="1:5" ht="15.75" x14ac:dyDescent="0.2">
      <c r="A149" s="13" t="s">
        <v>34</v>
      </c>
      <c r="B149" s="28">
        <v>54</v>
      </c>
      <c r="C149" s="16" t="s">
        <v>54</v>
      </c>
      <c r="D149" s="18" t="s">
        <v>53</v>
      </c>
      <c r="E149" s="17" t="s">
        <v>19</v>
      </c>
    </row>
    <row r="150" spans="1:5" ht="15.75" x14ac:dyDescent="0.2">
      <c r="A150" s="13" t="s">
        <v>9</v>
      </c>
      <c r="B150" s="28"/>
      <c r="C150" s="22"/>
      <c r="D150" s="16" t="s">
        <v>20</v>
      </c>
      <c r="E150" s="22"/>
    </row>
    <row r="151" spans="1:5" x14ac:dyDescent="0.2">
      <c r="B151" s="28">
        <v>54</v>
      </c>
      <c r="C151" s="3"/>
      <c r="D151" s="3"/>
      <c r="E151" s="19" t="s">
        <v>40</v>
      </c>
    </row>
    <row r="154" spans="1:5" collapsed="1" x14ac:dyDescent="0.2">
      <c r="B154" s="48" t="s">
        <v>51</v>
      </c>
      <c r="C154" s="48"/>
      <c r="D154" s="48"/>
      <c r="E154" s="48"/>
    </row>
    <row r="155" spans="1:5" hidden="1" outlineLevel="1" x14ac:dyDescent="0.2">
      <c r="B155" s="45" t="s">
        <v>50</v>
      </c>
      <c r="C155" s="46"/>
      <c r="D155" s="46"/>
      <c r="E155" s="47"/>
    </row>
    <row r="156" spans="1:5" ht="31.5" hidden="1" outlineLevel="1" x14ac:dyDescent="0.2">
      <c r="A156" s="2">
        <v>2014</v>
      </c>
      <c r="B156" s="9" t="s">
        <v>25</v>
      </c>
      <c r="C156" s="14" t="s">
        <v>35</v>
      </c>
      <c r="D156" s="14" t="s">
        <v>34</v>
      </c>
      <c r="E156" s="14" t="s">
        <v>9</v>
      </c>
    </row>
    <row r="157" spans="1:5" ht="15.75" hidden="1" outlineLevel="1" x14ac:dyDescent="0.2">
      <c r="A157" s="13" t="s">
        <v>33</v>
      </c>
      <c r="B157" s="28"/>
      <c r="C157" s="22"/>
      <c r="D157" s="10">
        <v>6</v>
      </c>
      <c r="E157" s="31"/>
    </row>
    <row r="158" spans="1:5" ht="15.75" hidden="1" outlineLevel="1" x14ac:dyDescent="0.2">
      <c r="A158" s="13" t="s">
        <v>37</v>
      </c>
      <c r="B158" s="28"/>
      <c r="C158" s="22"/>
      <c r="D158" s="29">
        <v>2</v>
      </c>
      <c r="E158" s="31"/>
    </row>
    <row r="159" spans="1:5" ht="15.75" hidden="1" outlineLevel="1" x14ac:dyDescent="0.2">
      <c r="A159" s="13" t="s">
        <v>39</v>
      </c>
      <c r="B159" s="28"/>
      <c r="C159" s="22"/>
      <c r="D159" s="10">
        <v>8</v>
      </c>
      <c r="E159" s="31"/>
    </row>
    <row r="160" spans="1:5" ht="15.75" hidden="1" outlineLevel="1" x14ac:dyDescent="0.2">
      <c r="A160" s="13" t="s">
        <v>34</v>
      </c>
      <c r="B160" s="28">
        <v>54</v>
      </c>
      <c r="C160" s="16">
        <f>22 - E160 + D161</f>
        <v>22</v>
      </c>
      <c r="D160" s="36">
        <f>32 - D161</f>
        <v>32</v>
      </c>
      <c r="E160" s="32">
        <v>0</v>
      </c>
    </row>
    <row r="161" spans="1:5" ht="15.75" hidden="1" outlineLevel="1" x14ac:dyDescent="0.2">
      <c r="A161" s="13" t="s">
        <v>9</v>
      </c>
      <c r="B161" s="28"/>
      <c r="C161" s="34"/>
      <c r="D161" s="33">
        <v>0</v>
      </c>
      <c r="E161" s="39"/>
    </row>
    <row r="162" spans="1:5" hidden="1" outlineLevel="1" x14ac:dyDescent="0.2">
      <c r="B162" s="28">
        <v>54</v>
      </c>
      <c r="C162" s="41"/>
      <c r="D162" s="38">
        <f>SUM(D157:D161)</f>
        <v>48</v>
      </c>
      <c r="E162" s="19" t="s">
        <v>40</v>
      </c>
    </row>
  </sheetData>
  <mergeCells count="14">
    <mergeCell ref="B28:H28"/>
    <mergeCell ref="B11:G11"/>
    <mergeCell ref="B82:G82"/>
    <mergeCell ref="B155:E155"/>
    <mergeCell ref="B154:E154"/>
    <mergeCell ref="B48:H48"/>
    <mergeCell ref="B115:G115"/>
    <mergeCell ref="B144:E144"/>
    <mergeCell ref="B59:G59"/>
    <mergeCell ref="B60:G60"/>
    <mergeCell ref="B94:G94"/>
    <mergeCell ref="B93:G93"/>
    <mergeCell ref="B127:G127"/>
    <mergeCell ref="B126:G126"/>
  </mergeCells>
  <pageMargins left="0.32" right="0.4" top="0.54" bottom="0.64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53"/>
  <sheetViews>
    <sheetView zoomScale="80" zoomScaleNormal="80" workbookViewId="0">
      <selection activeCell="G58" sqref="G57:G58"/>
    </sheetView>
  </sheetViews>
  <sheetFormatPr baseColWidth="10" defaultRowHeight="12.75" x14ac:dyDescent="0.2"/>
  <cols>
    <col min="1" max="1" width="32" bestFit="1" customWidth="1"/>
    <col min="2" max="2" width="9.85546875" customWidth="1"/>
    <col min="3" max="3" width="11.5703125" bestFit="1" customWidth="1"/>
    <col min="4" max="4" width="11.5703125" customWidth="1"/>
    <col min="5" max="5" width="11.5703125" bestFit="1" customWidth="1"/>
    <col min="6" max="6" width="11.42578125" customWidth="1"/>
    <col min="7" max="7" width="11.5703125" customWidth="1"/>
    <col min="8" max="8" width="12.140625" customWidth="1"/>
    <col min="9" max="9" width="10.7109375" customWidth="1"/>
    <col min="10" max="10" width="21" bestFit="1" customWidth="1"/>
    <col min="16" max="16" width="21" bestFit="1" customWidth="1"/>
  </cols>
  <sheetData>
    <row r="1" spans="1:10" ht="15.75" customHeight="1" x14ac:dyDescent="0.2">
      <c r="A1" s="4" t="s">
        <v>12</v>
      </c>
      <c r="B1" s="10"/>
      <c r="C1" s="7"/>
      <c r="D1" s="7"/>
      <c r="E1" s="7"/>
    </row>
    <row r="2" spans="1:10" ht="15.75" customHeight="1" x14ac:dyDescent="0.2">
      <c r="A2" s="4" t="s">
        <v>10</v>
      </c>
      <c r="B2" s="12"/>
      <c r="C2" s="7"/>
      <c r="D2" s="7"/>
      <c r="E2" s="7"/>
    </row>
    <row r="3" spans="1:10" ht="15.75" customHeight="1" x14ac:dyDescent="0.2">
      <c r="A3" s="4" t="s">
        <v>11</v>
      </c>
      <c r="B3" s="11"/>
      <c r="C3" s="7"/>
      <c r="D3" s="7"/>
      <c r="E3" s="7"/>
    </row>
    <row r="4" spans="1:10" ht="15.75" customHeight="1" x14ac:dyDescent="0.2">
      <c r="D4" s="25"/>
      <c r="E4" s="25"/>
      <c r="G4" s="25"/>
      <c r="H4" s="25"/>
      <c r="J4" s="25"/>
    </row>
    <row r="5" spans="1:10" ht="15.75" customHeight="1" x14ac:dyDescent="0.2">
      <c r="D5" s="25"/>
      <c r="E5" s="25"/>
      <c r="G5" s="25"/>
      <c r="H5" s="25"/>
      <c r="J5" s="25"/>
    </row>
    <row r="6" spans="1:10" ht="15.75" customHeight="1" x14ac:dyDescent="0.2">
      <c r="D6" s="25"/>
      <c r="E6" s="25"/>
      <c r="G6" s="25"/>
      <c r="H6" s="25"/>
      <c r="J6" s="25"/>
    </row>
    <row r="7" spans="1:10" ht="15.75" customHeight="1" x14ac:dyDescent="0.2">
      <c r="D7" s="25"/>
      <c r="E7" s="25"/>
      <c r="G7" s="25"/>
      <c r="H7" s="25"/>
      <c r="J7" s="25"/>
    </row>
    <row r="8" spans="1:10" ht="15.75" customHeight="1" x14ac:dyDescent="0.2">
      <c r="D8" s="25"/>
      <c r="E8" s="25"/>
      <c r="G8" s="25"/>
      <c r="H8" s="25"/>
      <c r="J8" s="25"/>
    </row>
    <row r="9" spans="1:10" ht="15.75" customHeight="1" x14ac:dyDescent="0.2">
      <c r="D9" s="25"/>
      <c r="E9" s="25"/>
      <c r="G9" s="25"/>
      <c r="H9" s="25"/>
      <c r="J9" s="25"/>
    </row>
    <row r="10" spans="1:10" ht="15.75" customHeight="1" x14ac:dyDescent="0.2">
      <c r="D10" s="25"/>
      <c r="E10" s="25"/>
      <c r="G10" s="25"/>
      <c r="H10" s="25"/>
      <c r="J10" s="25"/>
    </row>
    <row r="11" spans="1:10" ht="19.5" customHeight="1" x14ac:dyDescent="0.2">
      <c r="B11" s="45" t="s">
        <v>56</v>
      </c>
      <c r="C11" s="46"/>
      <c r="D11" s="46"/>
      <c r="E11" s="46"/>
      <c r="F11" s="46"/>
      <c r="G11" s="47"/>
    </row>
    <row r="12" spans="1:10" ht="31.5" x14ac:dyDescent="0.2">
      <c r="A12" s="2">
        <v>2014</v>
      </c>
      <c r="B12" s="9" t="s">
        <v>25</v>
      </c>
      <c r="C12" s="8" t="s">
        <v>3</v>
      </c>
      <c r="D12" s="9" t="s">
        <v>57</v>
      </c>
      <c r="E12" s="9" t="s">
        <v>58</v>
      </c>
      <c r="F12" s="2" t="s">
        <v>59</v>
      </c>
      <c r="G12" s="2" t="s">
        <v>60</v>
      </c>
    </row>
    <row r="13" spans="1:10" ht="15.75" customHeight="1" x14ac:dyDescent="0.2">
      <c r="A13" s="1" t="s">
        <v>55</v>
      </c>
      <c r="B13" s="4"/>
      <c r="C13" s="23"/>
      <c r="D13" s="10">
        <v>16</v>
      </c>
      <c r="E13" s="21"/>
      <c r="F13" s="23"/>
      <c r="G13" s="23"/>
    </row>
    <row r="14" spans="1:10" ht="15.75" x14ac:dyDescent="0.2">
      <c r="A14" s="1" t="s">
        <v>4</v>
      </c>
      <c r="B14" s="27"/>
      <c r="C14" s="23"/>
      <c r="D14" s="23"/>
      <c r="E14" s="10">
        <v>4</v>
      </c>
      <c r="F14" s="23"/>
      <c r="G14" s="23"/>
    </row>
    <row r="15" spans="1:10" ht="15.75" x14ac:dyDescent="0.2">
      <c r="A15" s="1" t="s">
        <v>57</v>
      </c>
      <c r="B15" s="27">
        <v>16</v>
      </c>
      <c r="C15" s="11">
        <v>4</v>
      </c>
      <c r="D15" s="23"/>
      <c r="E15" s="12">
        <v>12</v>
      </c>
      <c r="F15" s="23"/>
      <c r="G15" s="23"/>
    </row>
    <row r="16" spans="1:10" ht="15.75" x14ac:dyDescent="0.2">
      <c r="A16" s="1" t="s">
        <v>58</v>
      </c>
      <c r="B16" s="27">
        <v>16</v>
      </c>
      <c r="C16" s="21"/>
      <c r="D16" s="23"/>
      <c r="E16" s="23"/>
      <c r="F16" s="12">
        <v>12</v>
      </c>
      <c r="G16" s="11">
        <v>4</v>
      </c>
    </row>
    <row r="17" spans="1:8" x14ac:dyDescent="0.2">
      <c r="D17" s="27">
        <f>SUM(D13:D16)</f>
        <v>16</v>
      </c>
      <c r="E17" s="27">
        <f>SUM(E13:E16)</f>
        <v>16</v>
      </c>
    </row>
    <row r="18" spans="1:8" x14ac:dyDescent="0.2">
      <c r="D18" s="26"/>
      <c r="E18" s="26"/>
    </row>
    <row r="19" spans="1:8" x14ac:dyDescent="0.2">
      <c r="D19" s="26"/>
      <c r="E19" s="26"/>
    </row>
    <row r="20" spans="1:8" x14ac:dyDescent="0.2">
      <c r="D20" s="26"/>
      <c r="E20" s="26"/>
    </row>
    <row r="21" spans="1:8" x14ac:dyDescent="0.2">
      <c r="D21" s="26"/>
      <c r="E21" s="26"/>
    </row>
    <row r="22" spans="1:8" x14ac:dyDescent="0.2">
      <c r="D22" s="26"/>
      <c r="E22" s="26"/>
    </row>
    <row r="23" spans="1:8" x14ac:dyDescent="0.2">
      <c r="D23" s="26"/>
      <c r="E23" s="26"/>
    </row>
    <row r="24" spans="1:8" x14ac:dyDescent="0.2">
      <c r="D24" s="26"/>
      <c r="E24" s="26"/>
    </row>
    <row r="25" spans="1:8" x14ac:dyDescent="0.2">
      <c r="D25" s="26"/>
      <c r="E25" s="26"/>
    </row>
    <row r="28" spans="1:8" ht="19.5" customHeight="1" x14ac:dyDescent="0.2">
      <c r="B28" s="45" t="s">
        <v>66</v>
      </c>
      <c r="C28" s="46"/>
      <c r="D28" s="46"/>
      <c r="E28" s="46"/>
      <c r="F28" s="46"/>
      <c r="G28" s="46"/>
      <c r="H28" s="47"/>
    </row>
    <row r="29" spans="1:8" ht="31.5" x14ac:dyDescent="0.2">
      <c r="A29" s="2">
        <v>2014</v>
      </c>
      <c r="B29" s="2" t="s">
        <v>25</v>
      </c>
      <c r="C29" s="2" t="s">
        <v>61</v>
      </c>
      <c r="D29" s="2" t="s">
        <v>59</v>
      </c>
      <c r="E29" s="2" t="s">
        <v>62</v>
      </c>
      <c r="F29" s="14" t="s">
        <v>65</v>
      </c>
      <c r="G29" s="14" t="s">
        <v>63</v>
      </c>
      <c r="H29" s="14" t="s">
        <v>64</v>
      </c>
    </row>
    <row r="30" spans="1:8" ht="15.75" customHeight="1" x14ac:dyDescent="0.2">
      <c r="A30" s="1" t="s">
        <v>3</v>
      </c>
      <c r="B30" s="4"/>
      <c r="C30" s="21"/>
      <c r="D30" s="10">
        <v>4</v>
      </c>
      <c r="E30" s="21"/>
      <c r="F30" s="21"/>
      <c r="G30" s="23"/>
      <c r="H30" s="23"/>
    </row>
    <row r="31" spans="1:8" ht="15.75" customHeight="1" x14ac:dyDescent="0.2">
      <c r="A31" s="1" t="s">
        <v>58</v>
      </c>
      <c r="B31" s="27"/>
      <c r="C31" s="21"/>
      <c r="D31" s="12">
        <v>12</v>
      </c>
      <c r="E31" s="21"/>
      <c r="F31" s="21"/>
      <c r="G31" s="23"/>
      <c r="H31" s="23"/>
    </row>
    <row r="32" spans="1:8" ht="15.75" x14ac:dyDescent="0.2">
      <c r="A32" s="13" t="s">
        <v>60</v>
      </c>
      <c r="B32" s="4"/>
      <c r="C32" s="21"/>
      <c r="D32" s="21"/>
      <c r="E32" s="17">
        <v>4</v>
      </c>
      <c r="F32" s="21"/>
      <c r="G32" s="23"/>
      <c r="H32" s="23"/>
    </row>
    <row r="33" spans="1:20" ht="15.75" x14ac:dyDescent="0.2">
      <c r="A33" s="13" t="s">
        <v>59</v>
      </c>
      <c r="B33" s="27">
        <v>16</v>
      </c>
      <c r="C33" s="11">
        <v>4</v>
      </c>
      <c r="D33" s="21"/>
      <c r="E33" s="12">
        <v>12</v>
      </c>
      <c r="F33" s="21"/>
      <c r="G33" s="23"/>
      <c r="H33" s="23"/>
    </row>
    <row r="34" spans="1:20" ht="15.75" x14ac:dyDescent="0.2">
      <c r="A34" s="13" t="s">
        <v>62</v>
      </c>
      <c r="B34" s="27">
        <v>13</v>
      </c>
      <c r="C34" s="21"/>
      <c r="D34" s="21"/>
      <c r="E34" s="21"/>
      <c r="F34" s="10">
        <v>5</v>
      </c>
      <c r="G34" s="11">
        <v>2</v>
      </c>
      <c r="H34" s="12">
        <v>6</v>
      </c>
    </row>
    <row r="35" spans="1:20" x14ac:dyDescent="0.2">
      <c r="D35" s="27">
        <f>SUM(D30:D34)</f>
        <v>16</v>
      </c>
      <c r="E35" s="27">
        <f>SUM(E30:E34)</f>
        <v>16</v>
      </c>
    </row>
    <row r="37" spans="1:20" x14ac:dyDescent="0.2">
      <c r="P37" s="41"/>
      <c r="Q37" s="41"/>
      <c r="R37" s="41"/>
      <c r="S37" s="41"/>
      <c r="T37" s="41"/>
    </row>
    <row r="38" spans="1:20" x14ac:dyDescent="0.2">
      <c r="P38" s="41"/>
      <c r="Q38" s="41"/>
      <c r="R38" s="41"/>
      <c r="S38" s="41"/>
      <c r="T38" s="41"/>
    </row>
    <row r="39" spans="1:20" x14ac:dyDescent="0.2">
      <c r="P39" s="41"/>
      <c r="Q39" s="41"/>
      <c r="R39" s="41"/>
      <c r="S39" s="41"/>
      <c r="T39" s="41"/>
    </row>
    <row r="40" spans="1:20" x14ac:dyDescent="0.2">
      <c r="P40" s="41"/>
      <c r="Q40" s="41"/>
      <c r="R40" s="41"/>
      <c r="S40" s="41"/>
      <c r="T40" s="41"/>
    </row>
    <row r="41" spans="1:20" x14ac:dyDescent="0.2">
      <c r="P41" s="41"/>
      <c r="Q41" s="41"/>
      <c r="R41" s="41"/>
      <c r="S41" s="41"/>
      <c r="T41" s="41"/>
    </row>
    <row r="42" spans="1:20" x14ac:dyDescent="0.2">
      <c r="P42" s="41"/>
      <c r="Q42" s="41"/>
      <c r="R42" s="41"/>
      <c r="S42" s="41"/>
      <c r="T42" s="41"/>
    </row>
    <row r="43" spans="1:20" x14ac:dyDescent="0.2">
      <c r="P43" s="41"/>
      <c r="Q43" s="41"/>
      <c r="R43" s="41"/>
      <c r="S43" s="41"/>
      <c r="T43" s="41"/>
    </row>
    <row r="44" spans="1:20" x14ac:dyDescent="0.2">
      <c r="P44" s="41"/>
      <c r="Q44" s="41"/>
      <c r="R44" s="41"/>
      <c r="S44" s="41"/>
      <c r="T44" s="41"/>
    </row>
    <row r="45" spans="1:20" ht="19.5" customHeight="1" x14ac:dyDescent="0.2">
      <c r="B45" s="44" t="s">
        <v>70</v>
      </c>
      <c r="C45" s="44"/>
      <c r="D45" s="44"/>
      <c r="E45" s="44"/>
      <c r="F45" s="43"/>
      <c r="G45" s="43"/>
      <c r="H45" s="43"/>
      <c r="P45" s="41"/>
      <c r="Q45" s="41"/>
      <c r="R45" s="41"/>
      <c r="S45" s="41"/>
      <c r="T45" s="41"/>
    </row>
    <row r="46" spans="1:20" ht="47.25" x14ac:dyDescent="0.2">
      <c r="A46" s="2">
        <v>2014</v>
      </c>
      <c r="B46" s="9" t="s">
        <v>25</v>
      </c>
      <c r="C46" s="9" t="s">
        <v>68</v>
      </c>
      <c r="D46" s="24" t="s">
        <v>65</v>
      </c>
      <c r="E46" s="24" t="s">
        <v>67</v>
      </c>
      <c r="M46" s="41"/>
      <c r="N46" s="41"/>
      <c r="O46" s="41"/>
      <c r="P46" s="41"/>
      <c r="Q46" s="41"/>
    </row>
    <row r="47" spans="1:20" ht="15.75" x14ac:dyDescent="0.2">
      <c r="A47" s="15" t="s">
        <v>61</v>
      </c>
      <c r="B47" s="4"/>
      <c r="C47" s="17">
        <v>4</v>
      </c>
      <c r="D47" s="22"/>
      <c r="E47" s="22"/>
      <c r="M47" s="41"/>
      <c r="N47" s="41"/>
      <c r="O47" s="41"/>
      <c r="P47" s="41"/>
      <c r="Q47" s="41"/>
    </row>
    <row r="48" spans="1:20" ht="15.75" x14ac:dyDescent="0.2">
      <c r="A48" s="15" t="s">
        <v>62</v>
      </c>
      <c r="B48" s="27"/>
      <c r="C48" s="18">
        <v>6</v>
      </c>
      <c r="D48" s="22"/>
      <c r="E48" s="22"/>
      <c r="M48" s="41"/>
      <c r="N48" s="41"/>
      <c r="O48" s="41"/>
      <c r="P48" s="41"/>
      <c r="Q48" s="41"/>
    </row>
    <row r="49" spans="1:18" ht="15.75" x14ac:dyDescent="0.2">
      <c r="A49" s="15" t="s">
        <v>67</v>
      </c>
      <c r="B49" s="4"/>
      <c r="C49" s="17">
        <v>4</v>
      </c>
      <c r="D49" s="22"/>
      <c r="E49" s="22"/>
      <c r="M49" s="41"/>
      <c r="N49" s="41"/>
      <c r="O49" s="41"/>
      <c r="P49" s="41"/>
      <c r="Q49" s="41"/>
    </row>
    <row r="50" spans="1:18" ht="15.75" x14ac:dyDescent="0.2">
      <c r="A50" s="15" t="s">
        <v>68</v>
      </c>
      <c r="B50" s="27">
        <v>38</v>
      </c>
      <c r="C50" s="18">
        <v>22</v>
      </c>
      <c r="D50" s="17">
        <v>5</v>
      </c>
      <c r="E50" s="16" t="s">
        <v>69</v>
      </c>
      <c r="M50" s="41"/>
      <c r="N50" s="41"/>
      <c r="O50" s="41"/>
      <c r="P50" s="41"/>
      <c r="Q50" s="41"/>
    </row>
    <row r="51" spans="1:18" ht="15.75" x14ac:dyDescent="0.2">
      <c r="A51" s="20" t="s">
        <v>65</v>
      </c>
      <c r="B51" s="27"/>
      <c r="C51" s="16" t="s">
        <v>19</v>
      </c>
      <c r="D51" s="22"/>
      <c r="E51" s="22"/>
      <c r="M51" s="41"/>
      <c r="N51" s="41"/>
      <c r="O51" s="41"/>
      <c r="P51" s="41"/>
      <c r="Q51" s="41"/>
    </row>
    <row r="52" spans="1:18" x14ac:dyDescent="0.2">
      <c r="C52" s="40">
        <f>SUM(C47:C51)</f>
        <v>36</v>
      </c>
      <c r="D52" s="40" t="s">
        <v>21</v>
      </c>
      <c r="E52" s="3"/>
      <c r="F52" s="3"/>
      <c r="N52" s="41"/>
      <c r="O52" s="41"/>
      <c r="P52" s="41"/>
      <c r="Q52" s="41"/>
    </row>
    <row r="53" spans="1:18" x14ac:dyDescent="0.2">
      <c r="P53" s="41"/>
      <c r="Q53" s="41"/>
      <c r="R53" s="41"/>
    </row>
  </sheetData>
  <mergeCells count="2">
    <mergeCell ref="B11:G11"/>
    <mergeCell ref="B28:H28"/>
  </mergeCells>
  <pageMargins left="0.32" right="0.4" top="0.54" bottom="0.64" header="0.3" footer="0.3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Nationaux H</vt:lpstr>
      <vt:lpstr>Nationales F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Patrick FG/DCTG</dc:creator>
  <cp:lastModifiedBy>Jonathan NOYANT</cp:lastModifiedBy>
  <cp:lastPrinted>2014-04-03T15:03:57Z</cp:lastPrinted>
  <dcterms:created xsi:type="dcterms:W3CDTF">2014-02-07T15:27:31Z</dcterms:created>
  <dcterms:modified xsi:type="dcterms:W3CDTF">2014-04-03T15:07:24Z</dcterms:modified>
</cp:coreProperties>
</file>